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3" activeTab="0"/>
  </bookViews>
  <sheets>
    <sheet name="LSUHSC-S ANAL C2A" sheetId="1" r:id="rId1"/>
  </sheets>
  <definedNames>
    <definedName name="\P">'LSUHSC-S ANAL C2A'!#REF!</definedName>
    <definedName name="ACADEMIC_SUPPOR">'LSUHSC-S ANAL C2A'!#REF!</definedName>
    <definedName name="DASH">'LSUHSC-S ANAL C2A'!#REF!</definedName>
    <definedName name="H_1">'LSUHSC-S ANAL C2A'!$A$3:$O$12</definedName>
    <definedName name="INSTIT_SUPP">'LSUHSC-S ANAL C2A'!#REF!</definedName>
    <definedName name="OPER_AND_MAINT">'LSUHSC-S ANAL C2A'!#REF!</definedName>
    <definedName name="P_1">'LSUHSC-S ANAL C2A'!$A$13:$O$61</definedName>
    <definedName name="_xlnm.Print_Area" localSheetId="0">'LSUHSC-S ANAL C2A'!$A$13:$O$158</definedName>
    <definedName name="_xlnm.Print_Titles" localSheetId="0">'LSUHSC-S ANAL C2A'!$1:$12</definedName>
    <definedName name="Print_Titles_MI" localSheetId="0">'LSUHSC-S ANAL C2A'!$3:$12</definedName>
    <definedName name="PUBLIC_SERVICE">'LSUHSC-S ANAL C2A'!#REF!</definedName>
    <definedName name="RESEARCH">'LSUHSC-S ANAL C2A'!#REF!</definedName>
    <definedName name="STUDENT_SERV">'LSUHSC-S ANAL C2A'!#REF!</definedName>
  </definedNames>
  <calcPr fullCalcOnLoad="1"/>
</workbook>
</file>

<file path=xl/sharedStrings.xml><?xml version="1.0" encoding="utf-8"?>
<sst xmlns="http://schemas.openxmlformats.org/spreadsheetml/2006/main" count="147" uniqueCount="105">
  <si>
    <t xml:space="preserve">    Insurance expense                            </t>
  </si>
  <si>
    <t xml:space="preserve">    Miscellaneous expense                       </t>
  </si>
  <si>
    <t xml:space="preserve">      Total institutional support               </t>
  </si>
  <si>
    <t xml:space="preserve">   Scholarships                                 </t>
  </si>
  <si>
    <t xml:space="preserve">   Capital improvements                         </t>
  </si>
  <si>
    <t xml:space="preserve">  Hospital                                      </t>
  </si>
  <si>
    <t xml:space="preserve"> Educational and general:</t>
  </si>
  <si>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</si>
  <si>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</si>
  <si>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</si>
  <si>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</si>
  <si>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</si>
  <si>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</si>
  <si>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</si>
  <si>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</si>
  <si>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</si>
  <si>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</si>
  <si>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ANALYSIS C-2A                                   ANALYSIS OF CURRENT UNRESTRICTED FUND EXPENDITURES                                   ANALYSIS C-2A  </t>
  </si>
  <si>
    <t xml:space="preserve">  Instruction --</t>
  </si>
  <si>
    <t xml:space="preserve">   Allied health -</t>
  </si>
  <si>
    <t>$</t>
  </si>
  <si>
    <t xml:space="preserve">   Basic health sciences -</t>
  </si>
  <si>
    <t xml:space="preserve">   Medicine -</t>
  </si>
  <si>
    <t xml:space="preserve">  Research --</t>
  </si>
  <si>
    <t xml:space="preserve">  Academic Support --</t>
  </si>
  <si>
    <t xml:space="preserve">   Academic administration and </t>
  </si>
  <si>
    <t xml:space="preserve">    personnel development - </t>
  </si>
  <si>
    <t xml:space="preserve">  Student Services --</t>
  </si>
  <si>
    <t xml:space="preserve">   School supported services - </t>
  </si>
  <si>
    <t xml:space="preserve">  Institutional Support --</t>
  </si>
  <si>
    <t xml:space="preserve">   General administrative services - </t>
  </si>
  <si>
    <t xml:space="preserve">  Scholarships and Fellowships --</t>
  </si>
  <si>
    <t xml:space="preserve"> Transfers--</t>
  </si>
  <si>
    <t xml:space="preserve">  Nonmandatory transfers for --</t>
  </si>
  <si>
    <t xml:space="preserve"> Hospitals--</t>
  </si>
  <si>
    <t xml:space="preserve">    Physicians assistant program                </t>
  </si>
  <si>
    <t xml:space="preserve">     Total allied health                        </t>
  </si>
  <si>
    <t xml:space="preserve">    Anatomy                                      </t>
  </si>
  <si>
    <t xml:space="preserve">    Biochemistry                                 </t>
  </si>
  <si>
    <t xml:space="preserve">    Biometry                                    </t>
  </si>
  <si>
    <t xml:space="preserve">    Microbiology and immunology                  </t>
  </si>
  <si>
    <t xml:space="preserve">    Pathology                                   </t>
  </si>
  <si>
    <t xml:space="preserve">    Pharmacology                                </t>
  </si>
  <si>
    <t xml:space="preserve">    Physiology                                   </t>
  </si>
  <si>
    <t xml:space="preserve">     Total basic health sciences                </t>
  </si>
  <si>
    <t xml:space="preserve">    Multidisciplinary                            </t>
  </si>
  <si>
    <t xml:space="preserve">    Anesthesiology                              </t>
  </si>
  <si>
    <t xml:space="preserve">    Emergency medicine                           </t>
  </si>
  <si>
    <t xml:space="preserve">    Family medicine                              </t>
  </si>
  <si>
    <t xml:space="preserve">    LSUHSC Unit-E A  Conway medical center      </t>
  </si>
  <si>
    <t xml:space="preserve">    Medicine                                    </t>
  </si>
  <si>
    <t xml:space="preserve">    Neurology                                    </t>
  </si>
  <si>
    <t xml:space="preserve">    Neurosurgery                                 </t>
  </si>
  <si>
    <t xml:space="preserve">    Obstetrics and gynecology                   </t>
  </si>
  <si>
    <t xml:space="preserve">    Ophthalmology                                </t>
  </si>
  <si>
    <t xml:space="preserve">    Orthopedics                                 </t>
  </si>
  <si>
    <t xml:space="preserve">    Otorhinolaryngology                         </t>
  </si>
  <si>
    <t xml:space="preserve">    Pediatrics                                  </t>
  </si>
  <si>
    <t xml:space="preserve">    Psychiatry                                   </t>
  </si>
  <si>
    <t xml:space="preserve">    Radiology                                   </t>
  </si>
  <si>
    <t xml:space="preserve">    Surgery                                      </t>
  </si>
  <si>
    <t xml:space="preserve">    Urology                                     </t>
  </si>
  <si>
    <t xml:space="preserve">    Arthritis and rheumatology center            </t>
  </si>
  <si>
    <t xml:space="preserve">    Cancer center                               </t>
  </si>
  <si>
    <t xml:space="preserve">    Dean-Medical School Shreveport                </t>
  </si>
  <si>
    <t xml:space="preserve">    Medical dean                                 </t>
  </si>
  <si>
    <t xml:space="preserve">     Total medicine                             </t>
  </si>
  <si>
    <t xml:space="preserve">      Total instruction                          </t>
  </si>
  <si>
    <t xml:space="preserve">    Cancer - Neuro - Onc                      </t>
  </si>
  <si>
    <t xml:space="preserve">    Fiest Weiller clinics - Med Sch             </t>
  </si>
  <si>
    <t xml:space="preserve">      Total research                             </t>
  </si>
  <si>
    <t xml:space="preserve">    Allied health                               </t>
  </si>
  <si>
    <t xml:space="preserve">    Graduate school                              </t>
  </si>
  <si>
    <t xml:space="preserve">   Library services                            </t>
  </si>
  <si>
    <t xml:space="preserve">   Sponsored Projects Admin                      </t>
  </si>
  <si>
    <t xml:space="preserve">      Total academic support                    </t>
  </si>
  <si>
    <t xml:space="preserve">    Student services-allied health               </t>
  </si>
  <si>
    <t xml:space="preserve">    Student services-medicine                   </t>
  </si>
  <si>
    <t xml:space="preserve">    Student services-medicine                    </t>
  </si>
  <si>
    <t xml:space="preserve">      Total student services                    </t>
  </si>
  <si>
    <t xml:space="preserve">          Total educational and general expenditures, transfers, and hospitals</t>
  </si>
  <si>
    <t xml:space="preserve">   Other -</t>
  </si>
  <si>
    <t xml:space="preserve">  LOUISIANA STATE UNIVERSITY HEALTH SCIENCES CENTER IN SHREVEPORT</t>
  </si>
  <si>
    <t>FOR THE YEAR ENDED JUNE 30, 2008</t>
  </si>
  <si>
    <t xml:space="preserve">  Public Service --</t>
  </si>
  <si>
    <t xml:space="preserve">   Logistical services - </t>
  </si>
  <si>
    <t xml:space="preserve">        Total educational and  general</t>
  </si>
  <si>
    <t xml:space="preserve">    Cardiopulmonary science</t>
  </si>
  <si>
    <t xml:space="preserve">    Child and family services</t>
  </si>
  <si>
    <t xml:space="preserve">    Communication disorders</t>
  </si>
  <si>
    <t xml:space="preserve">    Occupational therapy</t>
  </si>
  <si>
    <t xml:space="preserve">    Physical therapy</t>
  </si>
  <si>
    <t xml:space="preserve">    Microbiology parasitology                    </t>
  </si>
  <si>
    <t xml:space="preserve">    Sponsored Projects Admin                     </t>
  </si>
  <si>
    <t xml:space="preserve">     Total supported services                   </t>
  </si>
  <si>
    <t xml:space="preserve">   Financial aid administration                 </t>
  </si>
  <si>
    <t xml:space="preserve">   Registrar                                    </t>
  </si>
  <si>
    <t xml:space="preserve">     Total general administrative services       </t>
  </si>
  <si>
    <t xml:space="preserve">    Campus police                                </t>
  </si>
  <si>
    <t xml:space="preserve">   Awards                                        </t>
  </si>
  <si>
    <t xml:space="preserve">      Total scholarships and fellowships        </t>
  </si>
  <si>
    <t xml:space="preserve">         expenditures                           </t>
  </si>
  <si>
    <t xml:space="preserve">   Other                                         </t>
  </si>
  <si>
    <t xml:space="preserve">      Total nonmandatory transfers              </t>
  </si>
  <si>
    <t xml:space="preserve">      Total acedemic administration and personnel development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</si>
</sst>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b/>
      <sz val="12"/>
      <color indexed="8"/>
      <name val="Courier New"/>
      <family val="3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10" xfId="42" applyNumberFormat="1" applyFont="1" applyBorder="1" applyAlignment="1" applyProtection="1">
      <alignment horizontal="center" vertical="center"/>
      <protection/>
    </xf>
    <xf numFmtId="165" fontId="3" fillId="33" borderId="0" xfId="42" applyNumberFormat="1" applyFont="1" applyFill="1" applyAlignment="1">
      <alignment vertical="center"/>
    </xf>
    <xf numFmtId="165" fontId="3" fillId="33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3" fillId="33" borderId="11" xfId="42" applyNumberFormat="1" applyFont="1" applyFill="1" applyBorder="1" applyAlignment="1">
      <alignment vertical="center"/>
    </xf>
    <xf numFmtId="165" fontId="3" fillId="33" borderId="12" xfId="42" applyNumberFormat="1" applyFont="1" applyFill="1" applyBorder="1" applyAlignment="1">
      <alignment vertical="center"/>
    </xf>
    <xf numFmtId="165" fontId="3" fillId="33" borderId="13" xfId="42" applyNumberFormat="1" applyFont="1" applyFill="1" applyBorder="1" applyAlignment="1">
      <alignment vertical="center"/>
    </xf>
    <xf numFmtId="37" fontId="3" fillId="33" borderId="14" xfId="0" applyFont="1" applyFill="1" applyBorder="1" applyAlignment="1">
      <alignment horizontal="centerContinuous" vertical="center"/>
    </xf>
    <xf numFmtId="165" fontId="3" fillId="33" borderId="0" xfId="42" applyNumberFormat="1" applyFont="1" applyFill="1" applyBorder="1" applyAlignment="1" applyProtection="1">
      <alignment horizontal="centerContinuous" vertical="center"/>
      <protection/>
    </xf>
    <xf numFmtId="165" fontId="3" fillId="33" borderId="0" xfId="42" applyNumberFormat="1" applyFont="1" applyFill="1" applyBorder="1" applyAlignment="1">
      <alignment horizontal="centerContinuous" vertical="center"/>
    </xf>
    <xf numFmtId="37" fontId="3" fillId="33" borderId="0" xfId="0" applyFont="1" applyFill="1" applyBorder="1" applyAlignment="1">
      <alignment horizontal="centerContinuous" vertical="center"/>
    </xf>
    <xf numFmtId="165" fontId="3" fillId="33" borderId="15" xfId="42" applyNumberFormat="1" applyFont="1" applyFill="1" applyBorder="1" applyAlignment="1" applyProtection="1">
      <alignment horizontal="centerContinuous" vertical="center"/>
      <protection/>
    </xf>
    <xf numFmtId="165" fontId="3" fillId="33" borderId="14" xfId="42" applyNumberFormat="1" applyFont="1" applyFill="1" applyBorder="1" applyAlignment="1" applyProtection="1">
      <alignment vertical="center"/>
      <protection/>
    </xf>
    <xf numFmtId="165" fontId="3" fillId="33" borderId="0" xfId="42" applyNumberFormat="1" applyFont="1" applyFill="1" applyBorder="1" applyAlignment="1" applyProtection="1">
      <alignment horizontal="center" vertical="center"/>
      <protection/>
    </xf>
    <xf numFmtId="37" fontId="3" fillId="33" borderId="0" xfId="0" applyFont="1" applyFill="1" applyBorder="1" applyAlignment="1">
      <alignment horizontal="center" vertical="center"/>
    </xf>
    <xf numFmtId="165" fontId="3" fillId="33" borderId="0" xfId="42" applyNumberFormat="1" applyFont="1" applyFill="1" applyBorder="1" applyAlignment="1" applyProtection="1">
      <alignment vertical="center"/>
      <protection/>
    </xf>
    <xf numFmtId="165" fontId="3" fillId="33" borderId="15" xfId="42" applyNumberFormat="1" applyFont="1" applyFill="1" applyBorder="1" applyAlignment="1" applyProtection="1">
      <alignment vertical="center"/>
      <protection/>
    </xf>
    <xf numFmtId="165" fontId="4" fillId="33" borderId="16" xfId="42" applyNumberFormat="1" applyFont="1" applyFill="1" applyBorder="1" applyAlignment="1" applyProtection="1">
      <alignment vertical="center"/>
      <protection/>
    </xf>
    <xf numFmtId="165" fontId="4" fillId="33" borderId="17" xfId="42" applyNumberFormat="1" applyFont="1" applyFill="1" applyBorder="1" applyAlignment="1" applyProtection="1">
      <alignment vertical="center"/>
      <protection/>
    </xf>
    <xf numFmtId="165" fontId="4" fillId="33" borderId="18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Border="1" applyAlignment="1">
      <alignment vertical="center"/>
    </xf>
    <xf numFmtId="37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41" fontId="6" fillId="0" borderId="0" xfId="0" applyNumberFormat="1" applyFont="1" applyFill="1" applyAlignment="1" applyProtection="1">
      <alignment/>
      <protection/>
    </xf>
    <xf numFmtId="37" fontId="6" fillId="0" borderId="0" xfId="0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41" fontId="6" fillId="0" borderId="10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 locked="0"/>
    </xf>
    <xf numFmtId="37" fontId="6" fillId="0" borderId="19" xfId="0" applyNumberFormat="1" applyFont="1" applyFill="1" applyBorder="1" applyAlignment="1" applyProtection="1">
      <alignment/>
      <protection/>
    </xf>
    <xf numFmtId="41" fontId="6" fillId="0" borderId="19" xfId="0" applyNumberFormat="1" applyFont="1" applyFill="1" applyBorder="1" applyAlignment="1" applyProtection="1">
      <alignment/>
      <protection/>
    </xf>
    <xf numFmtId="41" fontId="6" fillId="0" borderId="20" xfId="0" applyNumberFormat="1" applyFont="1" applyFill="1" applyBorder="1" applyAlignment="1" applyProtection="1">
      <alignment/>
      <protection/>
    </xf>
    <xf numFmtId="165" fontId="2" fillId="0" borderId="10" xfId="42" applyNumberFormat="1" applyFont="1" applyBorder="1" applyAlignment="1" applyProtection="1">
      <alignment vertical="center"/>
      <protection/>
    </xf>
    <xf numFmtId="37" fontId="6" fillId="0" borderId="20" xfId="0" applyNumberFormat="1" applyFont="1" applyFill="1" applyBorder="1" applyAlignment="1" applyProtection="1">
      <alignment/>
      <protection/>
    </xf>
    <xf numFmtId="165" fontId="3" fillId="33" borderId="14" xfId="42" applyNumberFormat="1" applyFont="1" applyFill="1" applyBorder="1" applyAlignment="1" applyProtection="1">
      <alignment horizontal="center" vertical="center"/>
      <protection/>
    </xf>
    <xf numFmtId="37" fontId="3" fillId="33" borderId="0" xfId="0" applyFont="1" applyFill="1" applyBorder="1" applyAlignment="1">
      <alignment horizontal="center" vertical="center"/>
    </xf>
    <xf numFmtId="37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542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52.5742187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30" width="7.57421875" style="2" customWidth="1"/>
    <col min="31" max="31" width="10.421875" style="2" bestFit="1" customWidth="1"/>
    <col min="32" max="16384" width="7.57421875" style="2" customWidth="1"/>
  </cols>
  <sheetData>
    <row r="1" ht="12.75" thickBot="1"/>
    <row r="2" spans="1:15" s="5" customFormat="1" ht="10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256" s="5" customFormat="1" ht="12">
      <c r="A3" s="12" t="s">
        <v>82</v>
      </c>
      <c r="B3" s="13"/>
      <c r="C3" s="14"/>
      <c r="D3" s="15"/>
      <c r="E3" s="15"/>
      <c r="F3" s="15"/>
      <c r="G3" s="15"/>
      <c r="H3" s="15"/>
      <c r="I3" s="15"/>
      <c r="J3" s="15"/>
      <c r="K3" s="15"/>
      <c r="L3" s="13"/>
      <c r="M3" s="13"/>
      <c r="N3" s="13"/>
      <c r="O3" s="1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5" customFormat="1" ht="8.2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8"/>
      <c r="M4" s="18"/>
      <c r="N4" s="20"/>
      <c r="O4" s="21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5" customFormat="1" ht="12">
      <c r="A5" s="43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5" customFormat="1" ht="12">
      <c r="A6" s="12" t="s">
        <v>83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3"/>
      <c r="M6" s="13"/>
      <c r="N6" s="13"/>
      <c r="O6" s="1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8" customFormat="1" ht="10.5" customHeight="1" thickBo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 customHeight="1">
      <c r="A10" s="1"/>
      <c r="B10" s="1"/>
      <c r="C10" s="1"/>
      <c r="D10" s="1"/>
      <c r="E10" s="1"/>
      <c r="F10" s="1"/>
      <c r="G10" s="1"/>
      <c r="H10" s="1"/>
      <c r="I10" s="3" t="s">
        <v>7</v>
      </c>
      <c r="J10" s="1"/>
      <c r="K10" s="1"/>
      <c r="L10" s="1"/>
      <c r="M10" s="3" t="s">
        <v>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 customHeight="1">
      <c r="A11" s="1"/>
      <c r="B11" s="1"/>
      <c r="C11" s="4" t="s">
        <v>9</v>
      </c>
      <c r="D11" s="41"/>
      <c r="E11" s="4" t="s">
        <v>10</v>
      </c>
      <c r="F11" s="41"/>
      <c r="G11" s="4" t="s">
        <v>11</v>
      </c>
      <c r="H11" s="41"/>
      <c r="I11" s="4" t="s">
        <v>12</v>
      </c>
      <c r="J11" s="41"/>
      <c r="K11" s="4" t="s">
        <v>13</v>
      </c>
      <c r="L11" s="41"/>
      <c r="M11" s="4" t="s">
        <v>14</v>
      </c>
      <c r="N11" s="41"/>
      <c r="O11" s="4" t="s">
        <v>15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6" customFormat="1" ht="13.5" customHeight="1">
      <c r="A13" s="30" t="s">
        <v>6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6" customFormat="1" ht="13.5" customHeight="1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6" customFormat="1" ht="13.5" customHeight="1">
      <c r="A15" s="30" t="s">
        <v>18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9"/>
      <c r="W15" s="29"/>
      <c r="X15" s="29"/>
      <c r="Y15" s="29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6" customFormat="1" ht="13.5" customHeight="1">
      <c r="A16" s="30" t="s">
        <v>19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29"/>
      <c r="W16" s="29"/>
      <c r="X16" s="29"/>
      <c r="Y16" s="29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26" customFormat="1" ht="13.5" customHeight="1">
      <c r="A17" s="30" t="s">
        <v>87</v>
      </c>
      <c r="B17" s="30" t="s">
        <v>20</v>
      </c>
      <c r="C17" s="31">
        <f aca="true" t="shared" si="0" ref="C17:C22">E17+G17+I17+K17+M17+O17</f>
        <v>418174</v>
      </c>
      <c r="D17" s="31" t="s">
        <v>20</v>
      </c>
      <c r="E17" s="31">
        <v>279116</v>
      </c>
      <c r="F17" s="31" t="s">
        <v>20</v>
      </c>
      <c r="G17" s="31">
        <v>19456</v>
      </c>
      <c r="H17" s="31" t="s">
        <v>20</v>
      </c>
      <c r="I17" s="31">
        <v>89754</v>
      </c>
      <c r="J17" s="31" t="s">
        <v>20</v>
      </c>
      <c r="K17" s="31">
        <v>8180</v>
      </c>
      <c r="L17" s="31" t="s">
        <v>20</v>
      </c>
      <c r="M17" s="31">
        <v>18668</v>
      </c>
      <c r="N17" s="31" t="s">
        <v>20</v>
      </c>
      <c r="O17" s="31">
        <v>3000</v>
      </c>
      <c r="P17" s="30"/>
      <c r="Q17" s="30"/>
      <c r="R17" s="30"/>
      <c r="S17" s="30"/>
      <c r="T17" s="30"/>
      <c r="U17" s="30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26" customFormat="1" ht="13.5" customHeight="1">
      <c r="A18" s="30" t="s">
        <v>88</v>
      </c>
      <c r="B18" s="30"/>
      <c r="C18" s="31">
        <f t="shared" si="0"/>
        <v>552505</v>
      </c>
      <c r="D18" s="31"/>
      <c r="E18" s="31">
        <v>376566</v>
      </c>
      <c r="F18" s="31"/>
      <c r="G18" s="31">
        <v>32029</v>
      </c>
      <c r="H18" s="31"/>
      <c r="I18" s="31">
        <v>125474</v>
      </c>
      <c r="J18" s="31"/>
      <c r="K18" s="31">
        <v>2368</v>
      </c>
      <c r="L18" s="31"/>
      <c r="M18" s="31">
        <v>16068</v>
      </c>
      <c r="N18" s="31"/>
      <c r="O18" s="31">
        <v>0</v>
      </c>
      <c r="P18" s="30"/>
      <c r="Q18" s="30"/>
      <c r="R18" s="30"/>
      <c r="S18" s="30"/>
      <c r="T18" s="30"/>
      <c r="U18" s="30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26" customFormat="1" ht="13.5" customHeight="1">
      <c r="A19" s="30" t="s">
        <v>89</v>
      </c>
      <c r="B19" s="30"/>
      <c r="C19" s="31">
        <f t="shared" si="0"/>
        <v>979359</v>
      </c>
      <c r="D19" s="31"/>
      <c r="E19" s="31">
        <v>537795</v>
      </c>
      <c r="F19" s="31"/>
      <c r="G19" s="31">
        <v>103973</v>
      </c>
      <c r="H19" s="31"/>
      <c r="I19" s="31">
        <v>193067</v>
      </c>
      <c r="J19" s="31"/>
      <c r="K19" s="31">
        <v>12378</v>
      </c>
      <c r="L19" s="31"/>
      <c r="M19" s="31">
        <v>131447</v>
      </c>
      <c r="N19" s="31"/>
      <c r="O19" s="31">
        <v>699</v>
      </c>
      <c r="P19" s="30"/>
      <c r="Q19" s="30"/>
      <c r="R19" s="30"/>
      <c r="S19" s="30"/>
      <c r="T19" s="30"/>
      <c r="U19" s="30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6" customFormat="1" ht="14.25" customHeight="1">
      <c r="A20" s="30" t="s">
        <v>90</v>
      </c>
      <c r="B20" s="30"/>
      <c r="C20" s="31">
        <f t="shared" si="0"/>
        <v>564624</v>
      </c>
      <c r="D20" s="31"/>
      <c r="E20" s="31">
        <v>385498</v>
      </c>
      <c r="F20" s="31"/>
      <c r="G20" s="31">
        <v>33976</v>
      </c>
      <c r="H20" s="31"/>
      <c r="I20" s="31">
        <v>122160</v>
      </c>
      <c r="J20" s="31"/>
      <c r="K20" s="31">
        <v>4344</v>
      </c>
      <c r="L20" s="31"/>
      <c r="M20" s="31">
        <v>18646</v>
      </c>
      <c r="N20" s="31"/>
      <c r="O20" s="31">
        <v>0</v>
      </c>
      <c r="P20" s="30"/>
      <c r="Q20" s="30"/>
      <c r="R20" s="30"/>
      <c r="S20" s="30"/>
      <c r="T20" s="30"/>
      <c r="U20" s="30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26" customFormat="1" ht="14.25" customHeight="1">
      <c r="A21" s="30" t="s">
        <v>91</v>
      </c>
      <c r="B21" s="30"/>
      <c r="C21" s="31">
        <f t="shared" si="0"/>
        <v>762755</v>
      </c>
      <c r="D21" s="31"/>
      <c r="E21" s="31">
        <v>486231</v>
      </c>
      <c r="F21" s="31"/>
      <c r="G21" s="31">
        <v>49573</v>
      </c>
      <c r="H21" s="31"/>
      <c r="I21" s="31">
        <v>165933</v>
      </c>
      <c r="J21" s="31"/>
      <c r="K21" s="31">
        <v>15528</v>
      </c>
      <c r="L21" s="31"/>
      <c r="M21" s="31">
        <v>45490</v>
      </c>
      <c r="N21" s="31"/>
      <c r="O21" s="31">
        <v>0</v>
      </c>
      <c r="P21" s="30"/>
      <c r="Q21" s="30"/>
      <c r="R21" s="30"/>
      <c r="S21" s="30"/>
      <c r="T21" s="30"/>
      <c r="U21" s="30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26" customFormat="1" ht="13.5" customHeight="1">
      <c r="A22" s="30" t="s">
        <v>35</v>
      </c>
      <c r="B22" s="30"/>
      <c r="C22" s="31">
        <f t="shared" si="0"/>
        <v>508219</v>
      </c>
      <c r="D22" s="31"/>
      <c r="E22" s="31">
        <v>320919</v>
      </c>
      <c r="F22" s="31"/>
      <c r="G22" s="31">
        <v>62146</v>
      </c>
      <c r="H22" s="31"/>
      <c r="I22" s="31">
        <v>112452</v>
      </c>
      <c r="J22" s="31"/>
      <c r="K22" s="31">
        <v>3171</v>
      </c>
      <c r="L22" s="31"/>
      <c r="M22" s="31">
        <v>9531</v>
      </c>
      <c r="N22" s="31"/>
      <c r="O22" s="31">
        <v>0</v>
      </c>
      <c r="P22" s="30"/>
      <c r="Q22" s="30"/>
      <c r="R22" s="30"/>
      <c r="S22" s="30"/>
      <c r="T22" s="30"/>
      <c r="U22" s="30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26" customFormat="1" ht="13.5" customHeight="1">
      <c r="A23" s="30" t="s">
        <v>36</v>
      </c>
      <c r="B23" s="38"/>
      <c r="C23" s="39">
        <f>SUM(C17:C22)</f>
        <v>3785636</v>
      </c>
      <c r="D23" s="39"/>
      <c r="E23" s="39">
        <f>SUM(E17:E22)</f>
        <v>2386125</v>
      </c>
      <c r="F23" s="39"/>
      <c r="G23" s="39">
        <f>SUM(G17:G22)</f>
        <v>301153</v>
      </c>
      <c r="H23" s="39"/>
      <c r="I23" s="39">
        <f>SUM(I17:I22)</f>
        <v>808840</v>
      </c>
      <c r="J23" s="39"/>
      <c r="K23" s="39">
        <f>SUM(K17:K22)</f>
        <v>45969</v>
      </c>
      <c r="L23" s="39"/>
      <c r="M23" s="39">
        <f>SUM(M17:M22)</f>
        <v>239850</v>
      </c>
      <c r="N23" s="39"/>
      <c r="O23" s="39">
        <f>SUM(O17:O22)</f>
        <v>3699</v>
      </c>
      <c r="P23" s="30"/>
      <c r="Q23" s="30"/>
      <c r="R23" s="30"/>
      <c r="S23" s="30"/>
      <c r="T23" s="30"/>
      <c r="U23" s="30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6" customFormat="1" ht="14.2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0"/>
      <c r="Q24" s="30"/>
      <c r="R24" s="30"/>
      <c r="S24" s="30"/>
      <c r="T24" s="30"/>
      <c r="U24" s="30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26" customFormat="1" ht="14.25" customHeight="1">
      <c r="A25" s="30" t="s">
        <v>21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0"/>
      <c r="Q25" s="30"/>
      <c r="R25" s="30"/>
      <c r="S25" s="30"/>
      <c r="T25" s="30"/>
      <c r="U25" s="30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26" customFormat="1" ht="13.5" customHeight="1">
      <c r="A26" s="30" t="s">
        <v>37</v>
      </c>
      <c r="B26" s="30"/>
      <c r="C26" s="31">
        <f aca="true" t="shared" si="1" ref="C26:C32">E26+G26+I26+K26+M26+O26</f>
        <v>1116425</v>
      </c>
      <c r="D26" s="31"/>
      <c r="E26" s="31">
        <v>785636</v>
      </c>
      <c r="F26" s="31"/>
      <c r="G26" s="31">
        <v>28635</v>
      </c>
      <c r="H26" s="31"/>
      <c r="I26" s="31">
        <v>233602</v>
      </c>
      <c r="J26" s="31"/>
      <c r="K26" s="31">
        <v>0</v>
      </c>
      <c r="L26" s="31"/>
      <c r="M26" s="31">
        <v>68552</v>
      </c>
      <c r="N26" s="31"/>
      <c r="O26" s="31">
        <v>0</v>
      </c>
      <c r="P26" s="30"/>
      <c r="Q26" s="30"/>
      <c r="R26" s="30"/>
      <c r="S26" s="30"/>
      <c r="T26" s="30"/>
      <c r="U26" s="30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26" customFormat="1" ht="14.25" customHeight="1">
      <c r="A27" s="30" t="s">
        <v>38</v>
      </c>
      <c r="B27" s="30"/>
      <c r="C27" s="31">
        <f t="shared" si="1"/>
        <v>1388843</v>
      </c>
      <c r="D27" s="31"/>
      <c r="E27" s="31">
        <v>924034</v>
      </c>
      <c r="F27" s="31"/>
      <c r="G27" s="31">
        <v>57874</v>
      </c>
      <c r="H27" s="31"/>
      <c r="I27" s="31">
        <v>278000</v>
      </c>
      <c r="J27" s="31"/>
      <c r="K27" s="31">
        <v>0</v>
      </c>
      <c r="L27" s="31"/>
      <c r="M27" s="31">
        <v>83076</v>
      </c>
      <c r="N27" s="31"/>
      <c r="O27" s="31">
        <v>45859</v>
      </c>
      <c r="P27" s="30"/>
      <c r="Q27" s="30"/>
      <c r="R27" s="30"/>
      <c r="S27" s="30"/>
      <c r="T27" s="30"/>
      <c r="U27" s="30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6" customFormat="1" ht="14.25" customHeight="1">
      <c r="A28" s="30" t="s">
        <v>39</v>
      </c>
      <c r="B28" s="30"/>
      <c r="C28" s="31">
        <f t="shared" si="1"/>
        <v>168097</v>
      </c>
      <c r="D28" s="31"/>
      <c r="E28" s="31">
        <v>99526</v>
      </c>
      <c r="F28" s="31"/>
      <c r="G28" s="31">
        <v>22169</v>
      </c>
      <c r="H28" s="31"/>
      <c r="I28" s="31">
        <v>37725</v>
      </c>
      <c r="J28" s="31"/>
      <c r="K28" s="31">
        <v>0</v>
      </c>
      <c r="L28" s="31"/>
      <c r="M28" s="31">
        <v>8677</v>
      </c>
      <c r="N28" s="31"/>
      <c r="O28" s="31">
        <v>0</v>
      </c>
      <c r="P28" s="30"/>
      <c r="Q28" s="30"/>
      <c r="R28" s="30"/>
      <c r="S28" s="30"/>
      <c r="T28" s="30"/>
      <c r="U28" s="30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6" customFormat="1" ht="14.25" customHeight="1">
      <c r="A29" s="30" t="s">
        <v>40</v>
      </c>
      <c r="B29" s="30"/>
      <c r="C29" s="31">
        <f t="shared" si="1"/>
        <v>1309162</v>
      </c>
      <c r="D29" s="31"/>
      <c r="E29" s="31">
        <v>903916</v>
      </c>
      <c r="F29" s="31"/>
      <c r="G29" s="31">
        <v>24822</v>
      </c>
      <c r="H29" s="31"/>
      <c r="I29" s="31">
        <v>243250</v>
      </c>
      <c r="J29" s="31"/>
      <c r="K29" s="31">
        <v>0</v>
      </c>
      <c r="L29" s="31"/>
      <c r="M29" s="31">
        <v>129691</v>
      </c>
      <c r="N29" s="31"/>
      <c r="O29" s="31">
        <v>7483</v>
      </c>
      <c r="P29" s="30"/>
      <c r="Q29" s="30"/>
      <c r="R29" s="30"/>
      <c r="S29" s="30"/>
      <c r="T29" s="30"/>
      <c r="U29" s="30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6" customFormat="1" ht="13.5" customHeight="1">
      <c r="A30" s="30" t="s">
        <v>41</v>
      </c>
      <c r="B30" s="30"/>
      <c r="C30" s="31">
        <f t="shared" si="1"/>
        <v>2182196</v>
      </c>
      <c r="D30" s="31"/>
      <c r="E30" s="31">
        <v>1309559</v>
      </c>
      <c r="F30" s="31"/>
      <c r="G30" s="31">
        <v>21419</v>
      </c>
      <c r="H30" s="31"/>
      <c r="I30" s="31">
        <v>411047</v>
      </c>
      <c r="J30" s="31"/>
      <c r="K30" s="31">
        <v>72332</v>
      </c>
      <c r="L30" s="31"/>
      <c r="M30" s="31">
        <v>326560</v>
      </c>
      <c r="N30" s="31"/>
      <c r="O30" s="31">
        <v>41279</v>
      </c>
      <c r="P30" s="30"/>
      <c r="Q30" s="30"/>
      <c r="R30" s="30"/>
      <c r="S30" s="30"/>
      <c r="T30" s="30"/>
      <c r="U30" s="30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6" customFormat="1" ht="14.25" customHeight="1">
      <c r="A31" s="30" t="s">
        <v>42</v>
      </c>
      <c r="B31" s="30"/>
      <c r="C31" s="31">
        <f t="shared" si="1"/>
        <v>1064029</v>
      </c>
      <c r="D31" s="31"/>
      <c r="E31" s="31">
        <v>731651</v>
      </c>
      <c r="F31" s="31"/>
      <c r="G31" s="31">
        <v>65251</v>
      </c>
      <c r="H31" s="31"/>
      <c r="I31" s="31">
        <v>183546</v>
      </c>
      <c r="J31" s="31"/>
      <c r="K31" s="31">
        <v>0</v>
      </c>
      <c r="L31" s="31"/>
      <c r="M31" s="31">
        <v>83581</v>
      </c>
      <c r="N31" s="31"/>
      <c r="O31" s="31">
        <v>0</v>
      </c>
      <c r="P31" s="30"/>
      <c r="Q31" s="30"/>
      <c r="R31" s="30"/>
      <c r="S31" s="30"/>
      <c r="T31" s="30"/>
      <c r="U31" s="30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6" customFormat="1" ht="14.25" customHeight="1">
      <c r="A32" s="30" t="s">
        <v>43</v>
      </c>
      <c r="B32" s="30"/>
      <c r="C32" s="31">
        <f t="shared" si="1"/>
        <v>1572581</v>
      </c>
      <c r="D32" s="31"/>
      <c r="E32" s="31">
        <v>1184719</v>
      </c>
      <c r="F32" s="31"/>
      <c r="G32" s="31">
        <v>0</v>
      </c>
      <c r="H32" s="31"/>
      <c r="I32" s="31">
        <v>214970</v>
      </c>
      <c r="J32" s="31"/>
      <c r="K32" s="31">
        <v>0</v>
      </c>
      <c r="L32" s="31"/>
      <c r="M32" s="31">
        <v>172892</v>
      </c>
      <c r="N32" s="31"/>
      <c r="O32" s="31">
        <v>0</v>
      </c>
      <c r="P32" s="30"/>
      <c r="Q32" s="30"/>
      <c r="R32" s="30"/>
      <c r="S32" s="30"/>
      <c r="T32" s="30"/>
      <c r="U32" s="30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6" customFormat="1" ht="14.25" customHeight="1">
      <c r="A33" s="36" t="s">
        <v>44</v>
      </c>
      <c r="B33" s="39"/>
      <c r="C33" s="39">
        <f>SUM(C26:C32)</f>
        <v>8801333</v>
      </c>
      <c r="D33" s="39"/>
      <c r="E33" s="39">
        <f>SUM(E26:E32)</f>
        <v>5939041</v>
      </c>
      <c r="F33" s="39"/>
      <c r="G33" s="39">
        <f>SUM(G26:G32)</f>
        <v>220170</v>
      </c>
      <c r="H33" s="39"/>
      <c r="I33" s="39">
        <f>SUM(I26:I32)</f>
        <v>1602140</v>
      </c>
      <c r="J33" s="39"/>
      <c r="K33" s="39">
        <f>SUM(K26:K32)</f>
        <v>72332</v>
      </c>
      <c r="L33" s="39"/>
      <c r="M33" s="39">
        <f>SUM(M26:M32)</f>
        <v>873029</v>
      </c>
      <c r="N33" s="39"/>
      <c r="O33" s="39">
        <f>SUM(O26:O32)</f>
        <v>94621</v>
      </c>
      <c r="P33" s="30"/>
      <c r="Q33" s="30"/>
      <c r="R33" s="30"/>
      <c r="S33" s="30"/>
      <c r="T33" s="30"/>
      <c r="U33" s="30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26" customFormat="1" ht="13.5" customHeight="1">
      <c r="A34" s="30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0"/>
      <c r="Q34" s="30"/>
      <c r="R34" s="30"/>
      <c r="S34" s="30"/>
      <c r="T34" s="30"/>
      <c r="U34" s="30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26" customFormat="1" ht="13.5" customHeight="1">
      <c r="A35" s="30" t="s">
        <v>22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0"/>
      <c r="Q35" s="30"/>
      <c r="R35" s="30"/>
      <c r="S35" s="30"/>
      <c r="T35" s="30"/>
      <c r="U35" s="30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26" customFormat="1" ht="13.5" customHeight="1">
      <c r="A36" s="30" t="s">
        <v>46</v>
      </c>
      <c r="B36" s="30"/>
      <c r="C36" s="31">
        <f aca="true" t="shared" si="2" ref="C36:C56">E36+G36+I36+K36+M36+O36</f>
        <v>2219573</v>
      </c>
      <c r="D36" s="31"/>
      <c r="E36" s="31">
        <v>1423178</v>
      </c>
      <c r="F36" s="31"/>
      <c r="G36" s="31">
        <v>117193</v>
      </c>
      <c r="H36" s="31"/>
      <c r="I36" s="31">
        <v>472703</v>
      </c>
      <c r="J36" s="31"/>
      <c r="K36" s="31">
        <v>46690</v>
      </c>
      <c r="L36" s="31"/>
      <c r="M36" s="31">
        <v>140085</v>
      </c>
      <c r="N36" s="31"/>
      <c r="O36" s="31">
        <v>19724</v>
      </c>
      <c r="P36" s="30"/>
      <c r="Q36" s="30"/>
      <c r="R36" s="30"/>
      <c r="S36" s="30"/>
      <c r="T36" s="30"/>
      <c r="U36" s="30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26" customFormat="1" ht="13.5" customHeight="1">
      <c r="A37" s="30" t="s">
        <v>47</v>
      </c>
      <c r="B37" s="30"/>
      <c r="C37" s="31">
        <f t="shared" si="2"/>
        <v>2603821</v>
      </c>
      <c r="D37" s="31"/>
      <c r="E37" s="31">
        <v>1817141</v>
      </c>
      <c r="F37" s="31"/>
      <c r="G37" s="31">
        <v>89422</v>
      </c>
      <c r="H37" s="31"/>
      <c r="I37" s="31">
        <v>572274</v>
      </c>
      <c r="J37" s="31"/>
      <c r="K37" s="31">
        <v>0</v>
      </c>
      <c r="L37" s="31"/>
      <c r="M37" s="31">
        <v>124984</v>
      </c>
      <c r="N37" s="31"/>
      <c r="O37" s="31">
        <v>0</v>
      </c>
      <c r="P37" s="30"/>
      <c r="Q37" s="30"/>
      <c r="R37" s="30"/>
      <c r="S37" s="30"/>
      <c r="T37" s="30"/>
      <c r="U37" s="30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26" customFormat="1" ht="13.5" customHeight="1">
      <c r="A38" s="30" t="s">
        <v>48</v>
      </c>
      <c r="B38" s="30"/>
      <c r="C38" s="31">
        <f t="shared" si="2"/>
        <v>3697839</v>
      </c>
      <c r="D38" s="31"/>
      <c r="E38" s="31">
        <v>2227407</v>
      </c>
      <c r="F38" s="31"/>
      <c r="G38" s="31">
        <v>276598</v>
      </c>
      <c r="H38" s="31"/>
      <c r="I38" s="31">
        <v>745990</v>
      </c>
      <c r="J38" s="31"/>
      <c r="K38" s="31">
        <v>32909</v>
      </c>
      <c r="L38" s="31"/>
      <c r="M38" s="31">
        <v>403240</v>
      </c>
      <c r="N38" s="31"/>
      <c r="O38" s="31">
        <v>11695</v>
      </c>
      <c r="P38" s="30"/>
      <c r="Q38" s="30"/>
      <c r="R38" s="30"/>
      <c r="S38" s="30"/>
      <c r="T38" s="30"/>
      <c r="U38" s="30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26" customFormat="1" ht="13.5" customHeight="1">
      <c r="A39" s="30" t="s">
        <v>49</v>
      </c>
      <c r="B39" s="30"/>
      <c r="C39" s="31">
        <f t="shared" si="2"/>
        <v>3053979</v>
      </c>
      <c r="D39" s="31"/>
      <c r="E39" s="31">
        <v>2070478</v>
      </c>
      <c r="F39" s="31"/>
      <c r="G39" s="31">
        <v>121163</v>
      </c>
      <c r="H39" s="31"/>
      <c r="I39" s="31">
        <v>678554</v>
      </c>
      <c r="J39" s="31"/>
      <c r="K39" s="31">
        <v>1744</v>
      </c>
      <c r="L39" s="31"/>
      <c r="M39" s="31">
        <v>182040</v>
      </c>
      <c r="N39" s="31"/>
      <c r="O39" s="31">
        <v>0</v>
      </c>
      <c r="P39" s="30"/>
      <c r="Q39" s="30"/>
      <c r="R39" s="30"/>
      <c r="S39" s="30"/>
      <c r="T39" s="30"/>
      <c r="U39" s="30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26" customFormat="1" ht="13.5" customHeight="1">
      <c r="A40" s="30" t="s">
        <v>50</v>
      </c>
      <c r="B40" s="30"/>
      <c r="C40" s="31">
        <f t="shared" si="2"/>
        <v>5938680</v>
      </c>
      <c r="D40" s="31"/>
      <c r="E40" s="31">
        <v>4059372</v>
      </c>
      <c r="F40" s="31"/>
      <c r="G40" s="31">
        <v>490303</v>
      </c>
      <c r="H40" s="31"/>
      <c r="I40" s="31">
        <v>1389005</v>
      </c>
      <c r="J40" s="31"/>
      <c r="K40" s="31">
        <v>0</v>
      </c>
      <c r="L40" s="31"/>
      <c r="M40" s="31">
        <v>0</v>
      </c>
      <c r="N40" s="31"/>
      <c r="O40" s="31">
        <v>0</v>
      </c>
      <c r="P40" s="30"/>
      <c r="Q40" s="30"/>
      <c r="R40" s="30"/>
      <c r="S40" s="30"/>
      <c r="T40" s="30"/>
      <c r="U40" s="30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s="26" customFormat="1" ht="13.5" customHeight="1">
      <c r="A41" s="30" t="s">
        <v>51</v>
      </c>
      <c r="B41" s="30"/>
      <c r="C41" s="31">
        <f t="shared" si="2"/>
        <v>1548115</v>
      </c>
      <c r="D41" s="31"/>
      <c r="E41" s="31">
        <v>1125960</v>
      </c>
      <c r="F41" s="31"/>
      <c r="G41" s="31">
        <v>35096</v>
      </c>
      <c r="H41" s="31"/>
      <c r="I41" s="31">
        <v>359655</v>
      </c>
      <c r="J41" s="31"/>
      <c r="K41" s="31">
        <v>0</v>
      </c>
      <c r="L41" s="31"/>
      <c r="M41" s="31">
        <v>27404</v>
      </c>
      <c r="N41" s="31"/>
      <c r="O41" s="31">
        <v>0</v>
      </c>
      <c r="P41" s="30"/>
      <c r="Q41" s="30"/>
      <c r="R41" s="30"/>
      <c r="S41" s="30"/>
      <c r="T41" s="30"/>
      <c r="U41" s="30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s="26" customFormat="1" ht="13.5" customHeight="1">
      <c r="A42" s="30" t="s">
        <v>52</v>
      </c>
      <c r="B42" s="30"/>
      <c r="C42" s="31">
        <f t="shared" si="2"/>
        <v>761111</v>
      </c>
      <c r="D42" s="31"/>
      <c r="E42" s="31">
        <v>491038</v>
      </c>
      <c r="F42" s="31"/>
      <c r="G42" s="31">
        <v>93788</v>
      </c>
      <c r="H42" s="31"/>
      <c r="I42" s="31">
        <v>176285</v>
      </c>
      <c r="J42" s="31"/>
      <c r="K42" s="31">
        <v>0</v>
      </c>
      <c r="L42" s="31"/>
      <c r="M42" s="31">
        <v>0</v>
      </c>
      <c r="N42" s="31"/>
      <c r="O42" s="31">
        <v>0</v>
      </c>
      <c r="P42" s="30"/>
      <c r="Q42" s="30"/>
      <c r="R42" s="30"/>
      <c r="S42" s="30"/>
      <c r="T42" s="30"/>
      <c r="U42" s="30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26" customFormat="1" ht="13.5" customHeight="1">
      <c r="A43" s="30" t="s">
        <v>53</v>
      </c>
      <c r="B43" s="30"/>
      <c r="C43" s="31">
        <f t="shared" si="2"/>
        <v>1737531</v>
      </c>
      <c r="D43" s="31"/>
      <c r="E43" s="31">
        <v>1173533</v>
      </c>
      <c r="F43" s="31"/>
      <c r="G43" s="31">
        <v>167975</v>
      </c>
      <c r="H43" s="31"/>
      <c r="I43" s="31">
        <v>396023</v>
      </c>
      <c r="J43" s="31"/>
      <c r="K43" s="31">
        <v>0</v>
      </c>
      <c r="L43" s="31"/>
      <c r="M43" s="31">
        <v>0</v>
      </c>
      <c r="N43" s="31"/>
      <c r="O43" s="31">
        <v>0</v>
      </c>
      <c r="P43" s="30"/>
      <c r="Q43" s="30"/>
      <c r="R43" s="30"/>
      <c r="S43" s="30"/>
      <c r="T43" s="30"/>
      <c r="U43" s="30"/>
      <c r="Z43" s="25"/>
      <c r="AA43" s="25"/>
      <c r="AB43" s="31"/>
      <c r="AC43" s="31"/>
      <c r="AD43" s="33"/>
      <c r="AE43" s="37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s="26" customFormat="1" ht="13.5" customHeight="1">
      <c r="A44" s="30" t="s">
        <v>54</v>
      </c>
      <c r="B44" s="30"/>
      <c r="C44" s="31">
        <f t="shared" si="2"/>
        <v>1016017</v>
      </c>
      <c r="D44" s="31"/>
      <c r="E44" s="31">
        <v>697409</v>
      </c>
      <c r="F44" s="31"/>
      <c r="G44" s="31">
        <v>63680</v>
      </c>
      <c r="H44" s="31"/>
      <c r="I44" s="31">
        <v>232330</v>
      </c>
      <c r="J44" s="31"/>
      <c r="K44" s="31">
        <v>0</v>
      </c>
      <c r="L44" s="31"/>
      <c r="M44" s="31">
        <v>22598</v>
      </c>
      <c r="N44" s="31"/>
      <c r="O44" s="31">
        <v>0</v>
      </c>
      <c r="P44" s="30"/>
      <c r="Q44" s="30"/>
      <c r="R44" s="30"/>
      <c r="S44" s="30"/>
      <c r="T44" s="30"/>
      <c r="U44" s="30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26" customFormat="1" ht="13.5" customHeight="1">
      <c r="A45" s="30" t="s">
        <v>55</v>
      </c>
      <c r="B45" s="30"/>
      <c r="C45" s="31">
        <f t="shared" si="2"/>
        <v>1424814</v>
      </c>
      <c r="D45" s="31"/>
      <c r="E45" s="31">
        <v>865131</v>
      </c>
      <c r="F45" s="31"/>
      <c r="G45" s="31">
        <v>204332</v>
      </c>
      <c r="H45" s="31"/>
      <c r="I45" s="31">
        <v>318005</v>
      </c>
      <c r="J45" s="31"/>
      <c r="K45" s="31">
        <v>0</v>
      </c>
      <c r="L45" s="31"/>
      <c r="M45" s="31">
        <v>37346</v>
      </c>
      <c r="N45" s="31"/>
      <c r="O45" s="31">
        <v>0</v>
      </c>
      <c r="P45" s="30"/>
      <c r="Q45" s="30"/>
      <c r="R45" s="30"/>
      <c r="S45" s="30"/>
      <c r="T45" s="30"/>
      <c r="U45" s="30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s="26" customFormat="1" ht="13.5" customHeight="1">
      <c r="A46" s="30" t="s">
        <v>56</v>
      </c>
      <c r="B46" s="30"/>
      <c r="C46" s="31">
        <f t="shared" si="2"/>
        <v>1009537</v>
      </c>
      <c r="D46" s="31"/>
      <c r="E46" s="31">
        <v>686731</v>
      </c>
      <c r="F46" s="31"/>
      <c r="G46" s="31">
        <v>78658</v>
      </c>
      <c r="H46" s="31"/>
      <c r="I46" s="31">
        <v>232323</v>
      </c>
      <c r="J46" s="31"/>
      <c r="K46" s="31">
        <v>0</v>
      </c>
      <c r="L46" s="31"/>
      <c r="M46" s="31">
        <v>11825</v>
      </c>
      <c r="N46" s="31"/>
      <c r="O46" s="31">
        <v>0</v>
      </c>
      <c r="P46" s="30"/>
      <c r="Q46" s="30"/>
      <c r="R46" s="30"/>
      <c r="S46" s="30"/>
      <c r="T46" s="30"/>
      <c r="U46" s="30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s="26" customFormat="1" ht="13.5" customHeight="1">
      <c r="A47" s="30" t="s">
        <v>57</v>
      </c>
      <c r="B47" s="30"/>
      <c r="C47" s="31">
        <f t="shared" si="2"/>
        <v>3924350</v>
      </c>
      <c r="D47" s="31"/>
      <c r="E47" s="31">
        <v>2804461</v>
      </c>
      <c r="F47" s="31"/>
      <c r="G47" s="31">
        <v>143759</v>
      </c>
      <c r="H47" s="31"/>
      <c r="I47" s="31">
        <v>897547</v>
      </c>
      <c r="J47" s="31"/>
      <c r="K47" s="31">
        <v>0</v>
      </c>
      <c r="L47" s="31"/>
      <c r="M47" s="31">
        <v>78583</v>
      </c>
      <c r="N47" s="31"/>
      <c r="O47" s="31">
        <v>0</v>
      </c>
      <c r="P47" s="30"/>
      <c r="Q47" s="30"/>
      <c r="R47" s="30"/>
      <c r="S47" s="30"/>
      <c r="T47" s="30"/>
      <c r="U47" s="30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s="26" customFormat="1" ht="13.5" customHeight="1">
      <c r="A48" s="30" t="s">
        <v>58</v>
      </c>
      <c r="B48" s="30"/>
      <c r="C48" s="31">
        <f t="shared" si="2"/>
        <v>2665530</v>
      </c>
      <c r="D48" s="31"/>
      <c r="E48" s="31">
        <v>1907579</v>
      </c>
      <c r="F48" s="31"/>
      <c r="G48" s="31">
        <v>54840</v>
      </c>
      <c r="H48" s="31"/>
      <c r="I48" s="31">
        <v>594302</v>
      </c>
      <c r="J48" s="31"/>
      <c r="K48" s="31">
        <v>3457</v>
      </c>
      <c r="L48" s="31"/>
      <c r="M48" s="31">
        <v>105352</v>
      </c>
      <c r="N48" s="31"/>
      <c r="O48" s="31">
        <v>0</v>
      </c>
      <c r="P48" s="30"/>
      <c r="Q48" s="30"/>
      <c r="R48" s="30"/>
      <c r="S48" s="30"/>
      <c r="T48" s="30"/>
      <c r="U48" s="30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s="26" customFormat="1" ht="13.5" customHeight="1">
      <c r="A49" s="30" t="s">
        <v>59</v>
      </c>
      <c r="B49" s="30"/>
      <c r="C49" s="31">
        <f t="shared" si="2"/>
        <v>1756719</v>
      </c>
      <c r="D49" s="31"/>
      <c r="E49" s="31">
        <v>1305438</v>
      </c>
      <c r="F49" s="31"/>
      <c r="G49" s="31">
        <v>39676</v>
      </c>
      <c r="H49" s="31"/>
      <c r="I49" s="31">
        <v>411605</v>
      </c>
      <c r="J49" s="31"/>
      <c r="K49" s="31">
        <v>0</v>
      </c>
      <c r="L49" s="31"/>
      <c r="M49" s="31">
        <v>0</v>
      </c>
      <c r="N49" s="31"/>
      <c r="O49" s="31">
        <v>0</v>
      </c>
      <c r="P49" s="30"/>
      <c r="Q49" s="30"/>
      <c r="R49" s="30"/>
      <c r="S49" s="30"/>
      <c r="T49" s="30"/>
      <c r="U49" s="30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s="26" customFormat="1" ht="13.5" customHeight="1">
      <c r="A50" s="30" t="s">
        <v>60</v>
      </c>
      <c r="B50" s="30"/>
      <c r="C50" s="31">
        <f t="shared" si="2"/>
        <v>3224649</v>
      </c>
      <c r="D50" s="31"/>
      <c r="E50" s="31">
        <v>1914742</v>
      </c>
      <c r="F50" s="31"/>
      <c r="G50" s="31">
        <v>577895</v>
      </c>
      <c r="H50" s="31"/>
      <c r="I50" s="31">
        <v>720666</v>
      </c>
      <c r="J50" s="31"/>
      <c r="K50" s="31">
        <v>0</v>
      </c>
      <c r="L50" s="31"/>
      <c r="M50" s="31">
        <v>11346</v>
      </c>
      <c r="N50" s="31"/>
      <c r="O50" s="31">
        <v>0</v>
      </c>
      <c r="P50" s="30"/>
      <c r="Q50" s="30"/>
      <c r="R50" s="30"/>
      <c r="S50" s="30"/>
      <c r="T50" s="30"/>
      <c r="U50" s="30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s="26" customFormat="1" ht="13.5" customHeight="1">
      <c r="A51" s="30" t="s">
        <v>61</v>
      </c>
      <c r="B51" s="30"/>
      <c r="C51" s="31">
        <f t="shared" si="2"/>
        <v>492359</v>
      </c>
      <c r="D51" s="31"/>
      <c r="E51" s="31">
        <v>299956</v>
      </c>
      <c r="F51" s="31"/>
      <c r="G51" s="31">
        <v>54792</v>
      </c>
      <c r="H51" s="31"/>
      <c r="I51" s="31">
        <v>108772</v>
      </c>
      <c r="J51" s="31"/>
      <c r="K51" s="31">
        <v>0</v>
      </c>
      <c r="L51" s="31"/>
      <c r="M51" s="31">
        <v>28839</v>
      </c>
      <c r="N51" s="31"/>
      <c r="O51" s="31">
        <v>0</v>
      </c>
      <c r="P51" s="30"/>
      <c r="Q51" s="30"/>
      <c r="R51" s="30"/>
      <c r="S51" s="30"/>
      <c r="T51" s="30"/>
      <c r="U51" s="30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26" customFormat="1" ht="13.5" customHeight="1">
      <c r="A52" s="30" t="s">
        <v>62</v>
      </c>
      <c r="B52" s="30"/>
      <c r="C52" s="31">
        <f t="shared" si="2"/>
        <v>882710</v>
      </c>
      <c r="D52" s="31"/>
      <c r="E52" s="31">
        <v>478977</v>
      </c>
      <c r="F52" s="31"/>
      <c r="G52" s="31">
        <v>148066</v>
      </c>
      <c r="H52" s="31"/>
      <c r="I52" s="31">
        <v>177117</v>
      </c>
      <c r="J52" s="31"/>
      <c r="K52" s="31">
        <v>16356</v>
      </c>
      <c r="L52" s="31"/>
      <c r="M52" s="31">
        <v>59944</v>
      </c>
      <c r="N52" s="31"/>
      <c r="O52" s="31">
        <v>2250</v>
      </c>
      <c r="P52" s="30"/>
      <c r="Q52" s="30"/>
      <c r="R52" s="30"/>
      <c r="S52" s="30"/>
      <c r="T52" s="30"/>
      <c r="U52" s="30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s="26" customFormat="1" ht="13.5" customHeight="1">
      <c r="A53" s="30" t="s">
        <v>63</v>
      </c>
      <c r="B53" s="30"/>
      <c r="C53" s="31">
        <f t="shared" si="2"/>
        <v>988084</v>
      </c>
      <c r="D53" s="31"/>
      <c r="E53" s="31">
        <v>678869</v>
      </c>
      <c r="F53" s="31"/>
      <c r="G53" s="31">
        <v>81217</v>
      </c>
      <c r="H53" s="31"/>
      <c r="I53" s="31">
        <v>227336</v>
      </c>
      <c r="J53" s="31"/>
      <c r="K53" s="31">
        <v>0</v>
      </c>
      <c r="L53" s="31"/>
      <c r="M53" s="31">
        <v>662</v>
      </c>
      <c r="N53" s="31"/>
      <c r="O53" s="31">
        <v>0</v>
      </c>
      <c r="P53" s="30"/>
      <c r="Q53" s="30"/>
      <c r="R53" s="30"/>
      <c r="S53" s="30"/>
      <c r="T53" s="30"/>
      <c r="U53" s="30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s="26" customFormat="1" ht="13.5" customHeight="1">
      <c r="A54" s="30" t="s">
        <v>45</v>
      </c>
      <c r="B54" s="30"/>
      <c r="C54" s="31">
        <f t="shared" si="2"/>
        <v>-7899833</v>
      </c>
      <c r="D54" s="31"/>
      <c r="E54" s="31">
        <v>-7474329</v>
      </c>
      <c r="F54" s="31"/>
      <c r="G54" s="31">
        <v>26601</v>
      </c>
      <c r="H54" s="31"/>
      <c r="I54" s="31">
        <v>-1419253</v>
      </c>
      <c r="J54" s="31"/>
      <c r="K54" s="31">
        <v>15648</v>
      </c>
      <c r="L54" s="31"/>
      <c r="M54" s="31">
        <v>949567</v>
      </c>
      <c r="N54" s="31"/>
      <c r="O54" s="31">
        <v>1933</v>
      </c>
      <c r="P54" s="30"/>
      <c r="Q54" s="30"/>
      <c r="R54" s="30"/>
      <c r="S54" s="30"/>
      <c r="T54" s="30"/>
      <c r="U54" s="30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s="26" customFormat="1" ht="13.5" customHeight="1">
      <c r="A55" s="30" t="s">
        <v>64</v>
      </c>
      <c r="B55" s="30"/>
      <c r="C55" s="31">
        <f t="shared" si="2"/>
        <v>402020</v>
      </c>
      <c r="D55" s="31"/>
      <c r="E55" s="31">
        <v>132771</v>
      </c>
      <c r="F55" s="31"/>
      <c r="G55" s="31">
        <v>54654</v>
      </c>
      <c r="H55" s="31"/>
      <c r="I55" s="31">
        <v>52885</v>
      </c>
      <c r="J55" s="31"/>
      <c r="K55" s="31">
        <v>1682</v>
      </c>
      <c r="L55" s="31"/>
      <c r="M55" s="31">
        <v>97881</v>
      </c>
      <c r="N55" s="31"/>
      <c r="O55" s="31">
        <v>62147</v>
      </c>
      <c r="P55" s="30"/>
      <c r="Q55" s="30"/>
      <c r="R55" s="30"/>
      <c r="S55" s="30"/>
      <c r="T55" s="30"/>
      <c r="U55" s="30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s="26" customFormat="1" ht="13.5" customHeight="1">
      <c r="A56" s="30" t="s">
        <v>65</v>
      </c>
      <c r="B56" s="30"/>
      <c r="C56" s="31">
        <f t="shared" si="2"/>
        <v>288123</v>
      </c>
      <c r="D56" s="31"/>
      <c r="E56" s="31">
        <v>109925</v>
      </c>
      <c r="F56" s="31"/>
      <c r="G56" s="31">
        <v>28439</v>
      </c>
      <c r="H56" s="31"/>
      <c r="I56" s="31">
        <v>42848</v>
      </c>
      <c r="J56" s="31"/>
      <c r="K56" s="31">
        <v>5004</v>
      </c>
      <c r="L56" s="31"/>
      <c r="M56" s="31">
        <v>89588</v>
      </c>
      <c r="N56" s="31"/>
      <c r="O56" s="31">
        <v>12319</v>
      </c>
      <c r="P56" s="30"/>
      <c r="Q56" s="30"/>
      <c r="R56" s="30"/>
      <c r="S56" s="30"/>
      <c r="T56" s="30"/>
      <c r="U56" s="30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s="26" customFormat="1" ht="13.5" customHeight="1">
      <c r="A57" s="30" t="s">
        <v>66</v>
      </c>
      <c r="B57" s="30"/>
      <c r="C57" s="39">
        <f>SUM(C36:C56)</f>
        <v>31735728</v>
      </c>
      <c r="D57" s="39"/>
      <c r="E57" s="39">
        <f>SUM(E36:E56)</f>
        <v>18795767</v>
      </c>
      <c r="F57" s="39"/>
      <c r="G57" s="39">
        <f>SUM(G36:G56)</f>
        <v>2948147</v>
      </c>
      <c r="H57" s="39"/>
      <c r="I57" s="39">
        <f>SUM(I36:I56)</f>
        <v>7386972</v>
      </c>
      <c r="J57" s="39"/>
      <c r="K57" s="39">
        <f>SUM(K36:K56)</f>
        <v>123490</v>
      </c>
      <c r="L57" s="39"/>
      <c r="M57" s="39">
        <f>SUM(M36:M56)</f>
        <v>2371284</v>
      </c>
      <c r="N57" s="39"/>
      <c r="O57" s="39">
        <f>SUM(O36:O56)</f>
        <v>110068</v>
      </c>
      <c r="P57" s="30"/>
      <c r="Q57" s="30"/>
      <c r="R57" s="30"/>
      <c r="S57" s="30"/>
      <c r="T57" s="30"/>
      <c r="U57" s="30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s="26" customFormat="1" ht="13.5" customHeight="1">
      <c r="A58" s="30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0"/>
      <c r="Q58" s="30"/>
      <c r="R58" s="30"/>
      <c r="S58" s="30"/>
      <c r="T58" s="30"/>
      <c r="U58" s="30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26" customFormat="1" ht="13.5" customHeight="1">
      <c r="A59" s="30" t="s">
        <v>67</v>
      </c>
      <c r="B59" s="30"/>
      <c r="C59" s="34">
        <f>C23+C33+C57</f>
        <v>44322697</v>
      </c>
      <c r="D59" s="34"/>
      <c r="E59" s="34">
        <f>E23+E33+E57</f>
        <v>27120933</v>
      </c>
      <c r="F59" s="34"/>
      <c r="G59" s="34">
        <f>G23+G33+G57</f>
        <v>3469470</v>
      </c>
      <c r="H59" s="34"/>
      <c r="I59" s="34">
        <f>I23+I33+I57</f>
        <v>9797952</v>
      </c>
      <c r="J59" s="34"/>
      <c r="K59" s="34">
        <f>K23+K33+K57</f>
        <v>241791</v>
      </c>
      <c r="L59" s="34"/>
      <c r="M59" s="34">
        <f>M23+M33+M57</f>
        <v>3484163</v>
      </c>
      <c r="N59" s="34"/>
      <c r="O59" s="34">
        <f>O23+O33+O57</f>
        <v>208388</v>
      </c>
      <c r="P59" s="30"/>
      <c r="Q59" s="30"/>
      <c r="R59" s="30"/>
      <c r="S59" s="30"/>
      <c r="T59" s="30"/>
      <c r="U59" s="30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s="26" customFormat="1" ht="13.5" customHeight="1">
      <c r="A60" s="30"/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0"/>
      <c r="Q60" s="30"/>
      <c r="R60" s="30"/>
      <c r="S60" s="30"/>
      <c r="T60" s="30"/>
      <c r="U60" s="30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s="26" customFormat="1" ht="13.5" customHeight="1">
      <c r="A61" s="30" t="s">
        <v>23</v>
      </c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0"/>
      <c r="Q61" s="30"/>
      <c r="R61" s="30"/>
      <c r="S61" s="30"/>
      <c r="T61" s="30"/>
      <c r="U61" s="30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1" ht="12">
      <c r="A62" s="30" t="s">
        <v>21</v>
      </c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0"/>
      <c r="Q62" s="30"/>
      <c r="R62" s="30"/>
      <c r="S62" s="30"/>
      <c r="T62" s="30"/>
      <c r="U62" s="30"/>
    </row>
    <row r="63" spans="1:21" ht="12">
      <c r="A63" s="30" t="s">
        <v>37</v>
      </c>
      <c r="B63" s="30"/>
      <c r="C63" s="31">
        <f aca="true" t="shared" si="3" ref="C63:C69">E63+G63+I63+K63+M63+O63</f>
        <v>278505</v>
      </c>
      <c r="D63" s="31"/>
      <c r="E63" s="31">
        <v>138002</v>
      </c>
      <c r="F63" s="31"/>
      <c r="G63" s="31">
        <v>76138</v>
      </c>
      <c r="H63" s="31"/>
      <c r="I63" s="31">
        <v>62430</v>
      </c>
      <c r="J63" s="31"/>
      <c r="K63" s="31">
        <v>0</v>
      </c>
      <c r="L63" s="31"/>
      <c r="M63" s="31">
        <v>1935</v>
      </c>
      <c r="N63" s="31"/>
      <c r="O63" s="31">
        <v>0</v>
      </c>
      <c r="P63" s="30"/>
      <c r="Q63" s="30"/>
      <c r="R63" s="30"/>
      <c r="S63" s="30"/>
      <c r="T63" s="30"/>
      <c r="U63" s="30"/>
    </row>
    <row r="64" spans="1:21" ht="12">
      <c r="A64" s="30" t="s">
        <v>38</v>
      </c>
      <c r="B64" s="30"/>
      <c r="C64" s="31">
        <f t="shared" si="3"/>
        <v>261218</v>
      </c>
      <c r="D64" s="31"/>
      <c r="E64" s="31">
        <v>213208</v>
      </c>
      <c r="F64" s="31"/>
      <c r="G64" s="31">
        <v>0</v>
      </c>
      <c r="H64" s="31"/>
      <c r="I64" s="31">
        <v>47445</v>
      </c>
      <c r="J64" s="31"/>
      <c r="K64" s="31">
        <v>0</v>
      </c>
      <c r="L64" s="31"/>
      <c r="M64" s="31">
        <v>565</v>
      </c>
      <c r="N64" s="31"/>
      <c r="O64" s="31">
        <v>0</v>
      </c>
      <c r="P64" s="30"/>
      <c r="Q64" s="30"/>
      <c r="R64" s="30"/>
      <c r="S64" s="30"/>
      <c r="T64" s="30"/>
      <c r="U64" s="30"/>
    </row>
    <row r="65" spans="1:21" ht="12">
      <c r="A65" s="30" t="s">
        <v>40</v>
      </c>
      <c r="B65" s="30"/>
      <c r="C65" s="31">
        <f t="shared" si="3"/>
        <v>517071</v>
      </c>
      <c r="D65" s="31"/>
      <c r="E65" s="31">
        <v>426749</v>
      </c>
      <c r="F65" s="31"/>
      <c r="G65" s="31">
        <v>0</v>
      </c>
      <c r="H65" s="31"/>
      <c r="I65" s="31">
        <v>90194</v>
      </c>
      <c r="J65" s="31"/>
      <c r="K65" s="31">
        <v>0</v>
      </c>
      <c r="L65" s="31"/>
      <c r="M65" s="31">
        <v>128</v>
      </c>
      <c r="N65" s="31"/>
      <c r="O65" s="31">
        <v>0</v>
      </c>
      <c r="P65" s="30"/>
      <c r="Q65" s="30"/>
      <c r="R65" s="30"/>
      <c r="S65" s="30"/>
      <c r="T65" s="30"/>
      <c r="U65" s="30"/>
    </row>
    <row r="66" spans="1:21" ht="12">
      <c r="A66" s="30" t="s">
        <v>92</v>
      </c>
      <c r="B66" s="30"/>
      <c r="C66" s="31">
        <f t="shared" si="3"/>
        <v>0</v>
      </c>
      <c r="D66" s="31"/>
      <c r="E66" s="31">
        <v>0</v>
      </c>
      <c r="F66" s="31"/>
      <c r="G66" s="31">
        <v>0</v>
      </c>
      <c r="H66" s="31"/>
      <c r="I66" s="31">
        <v>0</v>
      </c>
      <c r="J66" s="31"/>
      <c r="K66" s="31">
        <v>0</v>
      </c>
      <c r="L66" s="31"/>
      <c r="M66" s="31">
        <v>0</v>
      </c>
      <c r="N66" s="31"/>
      <c r="O66" s="31">
        <v>0</v>
      </c>
      <c r="P66" s="30"/>
      <c r="Q66" s="30"/>
      <c r="R66" s="30"/>
      <c r="S66" s="30"/>
      <c r="T66" s="30"/>
      <c r="U66" s="30"/>
    </row>
    <row r="67" spans="1:21" ht="12">
      <c r="A67" s="30" t="s">
        <v>41</v>
      </c>
      <c r="B67" s="30"/>
      <c r="C67" s="31">
        <f t="shared" si="3"/>
        <v>558710</v>
      </c>
      <c r="D67" s="31"/>
      <c r="E67" s="31">
        <v>428042</v>
      </c>
      <c r="F67" s="31"/>
      <c r="G67" s="31">
        <v>0</v>
      </c>
      <c r="H67" s="31"/>
      <c r="I67" s="31">
        <v>130668</v>
      </c>
      <c r="J67" s="31"/>
      <c r="K67" s="31">
        <v>0</v>
      </c>
      <c r="L67" s="31"/>
      <c r="M67" s="31">
        <v>0</v>
      </c>
      <c r="N67" s="31"/>
      <c r="O67" s="31">
        <v>0</v>
      </c>
      <c r="P67" s="30"/>
      <c r="Q67" s="30"/>
      <c r="R67" s="30"/>
      <c r="S67" s="30"/>
      <c r="T67" s="30"/>
      <c r="U67" s="30"/>
    </row>
    <row r="68" spans="1:21" ht="12">
      <c r="A68" s="30" t="s">
        <v>42</v>
      </c>
      <c r="B68" s="30"/>
      <c r="C68" s="31">
        <f t="shared" si="3"/>
        <v>738290</v>
      </c>
      <c r="D68" s="31"/>
      <c r="E68" s="31">
        <v>403886</v>
      </c>
      <c r="F68" s="31"/>
      <c r="G68" s="31">
        <v>0</v>
      </c>
      <c r="H68" s="31"/>
      <c r="I68" s="31">
        <v>108558</v>
      </c>
      <c r="J68" s="31"/>
      <c r="K68" s="31">
        <v>0</v>
      </c>
      <c r="L68" s="31"/>
      <c r="M68" s="31">
        <v>225846</v>
      </c>
      <c r="N68" s="31"/>
      <c r="O68" s="31">
        <v>0</v>
      </c>
      <c r="P68" s="30"/>
      <c r="Q68" s="30"/>
      <c r="R68" s="30"/>
      <c r="S68" s="30"/>
      <c r="T68" s="30"/>
      <c r="U68" s="30"/>
    </row>
    <row r="69" spans="1:21" ht="12">
      <c r="A69" s="30" t="s">
        <v>43</v>
      </c>
      <c r="B69" s="30"/>
      <c r="C69" s="31">
        <f t="shared" si="3"/>
        <v>515648</v>
      </c>
      <c r="D69" s="31"/>
      <c r="E69" s="31">
        <v>435703</v>
      </c>
      <c r="F69" s="31"/>
      <c r="G69" s="31">
        <v>0</v>
      </c>
      <c r="H69" s="31"/>
      <c r="I69" s="31">
        <v>79826</v>
      </c>
      <c r="J69" s="31"/>
      <c r="K69" s="31">
        <v>0</v>
      </c>
      <c r="L69" s="31"/>
      <c r="M69" s="31">
        <v>119</v>
      </c>
      <c r="N69" s="31"/>
      <c r="O69" s="31">
        <v>0</v>
      </c>
      <c r="P69" s="30"/>
      <c r="Q69" s="30"/>
      <c r="R69" s="30"/>
      <c r="S69" s="30"/>
      <c r="T69" s="30"/>
      <c r="U69" s="30"/>
    </row>
    <row r="70" spans="1:21" ht="12">
      <c r="A70" s="30" t="s">
        <v>44</v>
      </c>
      <c r="B70" s="30"/>
      <c r="C70" s="39">
        <f>SUM(C63:C69)</f>
        <v>2869442</v>
      </c>
      <c r="D70" s="39"/>
      <c r="E70" s="39">
        <f>SUM(E63:E69)</f>
        <v>2045590</v>
      </c>
      <c r="F70" s="39"/>
      <c r="G70" s="39">
        <f>SUM(G63:G69)</f>
        <v>76138</v>
      </c>
      <c r="H70" s="39"/>
      <c r="I70" s="39">
        <f>SUM(I63:I69)</f>
        <v>519121</v>
      </c>
      <c r="J70" s="39"/>
      <c r="K70" s="39">
        <f>SUM(K63:K69)</f>
        <v>0</v>
      </c>
      <c r="L70" s="39"/>
      <c r="M70" s="39">
        <f>SUM(M63:M69)</f>
        <v>228593</v>
      </c>
      <c r="N70" s="39"/>
      <c r="O70" s="39">
        <f>SUM(O63:O69)</f>
        <v>0</v>
      </c>
      <c r="P70" s="30"/>
      <c r="Q70" s="30"/>
      <c r="R70" s="30"/>
      <c r="S70" s="30"/>
      <c r="T70" s="30"/>
      <c r="U70" s="30"/>
    </row>
    <row r="71" spans="1:21" ht="12">
      <c r="A71" s="30"/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0"/>
      <c r="Q71" s="30"/>
      <c r="R71" s="30"/>
      <c r="S71" s="30"/>
      <c r="T71" s="30"/>
      <c r="U71" s="30"/>
    </row>
    <row r="72" spans="1:21" ht="12">
      <c r="A72" s="30" t="s">
        <v>22</v>
      </c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0"/>
      <c r="Q72" s="30"/>
      <c r="R72" s="30"/>
      <c r="S72" s="30"/>
      <c r="T72" s="30"/>
      <c r="U72" s="30"/>
    </row>
    <row r="73" spans="1:21" ht="12">
      <c r="A73" s="30" t="s">
        <v>68</v>
      </c>
      <c r="B73" s="30"/>
      <c r="C73" s="31">
        <f aca="true" t="shared" si="4" ref="C73:C89">E73+G73+I73+K73+M73+O73</f>
        <v>452129</v>
      </c>
      <c r="D73" s="31" t="s">
        <v>16</v>
      </c>
      <c r="E73" s="31">
        <v>85672</v>
      </c>
      <c r="F73" s="31"/>
      <c r="G73" s="31">
        <v>168310</v>
      </c>
      <c r="H73" s="31"/>
      <c r="I73" s="31">
        <v>69242</v>
      </c>
      <c r="J73" s="31"/>
      <c r="K73" s="31">
        <v>634</v>
      </c>
      <c r="L73" s="31"/>
      <c r="M73" s="31">
        <v>96128</v>
      </c>
      <c r="N73" s="31"/>
      <c r="O73" s="31">
        <v>32143</v>
      </c>
      <c r="P73" s="30"/>
      <c r="Q73" s="30"/>
      <c r="R73" s="30"/>
      <c r="S73" s="30"/>
      <c r="T73" s="30"/>
      <c r="U73" s="30"/>
    </row>
    <row r="74" spans="1:21" ht="12">
      <c r="A74" s="30" t="s">
        <v>48</v>
      </c>
      <c r="B74" s="30"/>
      <c r="C74" s="31">
        <f t="shared" si="4"/>
        <v>31894</v>
      </c>
      <c r="D74" s="31"/>
      <c r="E74" s="31">
        <v>20254</v>
      </c>
      <c r="F74" s="31"/>
      <c r="G74" s="31">
        <v>2539</v>
      </c>
      <c r="H74" s="31"/>
      <c r="I74" s="31">
        <v>6855</v>
      </c>
      <c r="J74" s="31"/>
      <c r="K74" s="31">
        <v>0</v>
      </c>
      <c r="L74" s="31"/>
      <c r="M74" s="31">
        <v>2246</v>
      </c>
      <c r="N74" s="31"/>
      <c r="O74" s="31">
        <v>0</v>
      </c>
      <c r="P74" s="30"/>
      <c r="Q74" s="30"/>
      <c r="R74" s="30"/>
      <c r="S74" s="30"/>
      <c r="T74" s="30"/>
      <c r="U74" s="30"/>
    </row>
    <row r="75" spans="1:21" ht="12">
      <c r="A75" s="30" t="s">
        <v>50</v>
      </c>
      <c r="B75" s="30"/>
      <c r="C75" s="31">
        <f t="shared" si="4"/>
        <v>439542</v>
      </c>
      <c r="D75" s="31"/>
      <c r="E75" s="31">
        <v>288741</v>
      </c>
      <c r="F75" s="31"/>
      <c r="G75" s="31">
        <v>60200</v>
      </c>
      <c r="H75" s="31"/>
      <c r="I75" s="31">
        <v>90601</v>
      </c>
      <c r="J75" s="31"/>
      <c r="K75" s="31">
        <v>0</v>
      </c>
      <c r="L75" s="31"/>
      <c r="M75" s="31">
        <v>0</v>
      </c>
      <c r="N75" s="31"/>
      <c r="O75" s="31">
        <v>0</v>
      </c>
      <c r="P75" s="30"/>
      <c r="Q75" s="30"/>
      <c r="R75" s="30"/>
      <c r="S75" s="30"/>
      <c r="T75" s="30"/>
      <c r="U75" s="30"/>
    </row>
    <row r="76" spans="1:21" ht="12">
      <c r="A76" s="30" t="s">
        <v>51</v>
      </c>
      <c r="B76" s="30"/>
      <c r="C76" s="31">
        <f t="shared" si="4"/>
        <v>76459</v>
      </c>
      <c r="D76" s="31"/>
      <c r="E76" s="31">
        <v>55661</v>
      </c>
      <c r="F76" s="31"/>
      <c r="G76" s="31">
        <v>2733</v>
      </c>
      <c r="H76" s="31"/>
      <c r="I76" s="31">
        <v>18065</v>
      </c>
      <c r="J76" s="31"/>
      <c r="K76" s="31">
        <v>0</v>
      </c>
      <c r="L76" s="31"/>
      <c r="M76" s="31">
        <v>0</v>
      </c>
      <c r="N76" s="31"/>
      <c r="O76" s="31">
        <v>0</v>
      </c>
      <c r="P76" s="30"/>
      <c r="Q76" s="30"/>
      <c r="R76" s="30"/>
      <c r="S76" s="30"/>
      <c r="T76" s="30"/>
      <c r="U76" s="30"/>
    </row>
    <row r="77" spans="1:21" ht="12">
      <c r="A77" s="30" t="s">
        <v>53</v>
      </c>
      <c r="B77" s="30"/>
      <c r="C77" s="31">
        <f t="shared" si="4"/>
        <v>115015</v>
      </c>
      <c r="D77" s="31"/>
      <c r="E77" s="31">
        <v>48618</v>
      </c>
      <c r="F77" s="31"/>
      <c r="G77" s="31">
        <v>44465</v>
      </c>
      <c r="H77" s="31"/>
      <c r="I77" s="31">
        <v>21932</v>
      </c>
      <c r="J77" s="31"/>
      <c r="K77" s="31">
        <v>0</v>
      </c>
      <c r="L77" s="31"/>
      <c r="M77" s="31">
        <v>0</v>
      </c>
      <c r="N77" s="31"/>
      <c r="O77" s="31">
        <v>0</v>
      </c>
      <c r="P77" s="30"/>
      <c r="Q77" s="30"/>
      <c r="R77" s="30"/>
      <c r="S77" s="30"/>
      <c r="T77" s="30"/>
      <c r="U77" s="30"/>
    </row>
    <row r="78" spans="1:21" ht="12">
      <c r="A78" s="30" t="s">
        <v>54</v>
      </c>
      <c r="B78" s="30"/>
      <c r="C78" s="31">
        <f t="shared" si="4"/>
        <v>55579</v>
      </c>
      <c r="D78" s="31"/>
      <c r="E78" s="31">
        <v>31376</v>
      </c>
      <c r="F78" s="31"/>
      <c r="G78" s="31">
        <v>11972</v>
      </c>
      <c r="H78" s="31"/>
      <c r="I78" s="31">
        <v>12231</v>
      </c>
      <c r="J78" s="31"/>
      <c r="K78" s="31">
        <v>0</v>
      </c>
      <c r="L78" s="31"/>
      <c r="M78" s="31">
        <v>0</v>
      </c>
      <c r="N78" s="31"/>
      <c r="O78" s="31">
        <v>0</v>
      </c>
      <c r="P78" s="30"/>
      <c r="Q78" s="30"/>
      <c r="R78" s="30"/>
      <c r="S78" s="30"/>
      <c r="T78" s="30"/>
      <c r="U78" s="30"/>
    </row>
    <row r="79" spans="1:21" ht="12">
      <c r="A79" s="30" t="s">
        <v>55</v>
      </c>
      <c r="B79" s="30"/>
      <c r="C79" s="31">
        <f t="shared" si="4"/>
        <v>103935</v>
      </c>
      <c r="D79" s="31"/>
      <c r="E79" s="31">
        <v>77720</v>
      </c>
      <c r="F79" s="31"/>
      <c r="G79" s="31">
        <v>1621</v>
      </c>
      <c r="H79" s="31"/>
      <c r="I79" s="31">
        <v>24594</v>
      </c>
      <c r="J79" s="31"/>
      <c r="K79" s="31">
        <v>0</v>
      </c>
      <c r="L79" s="31"/>
      <c r="M79" s="31">
        <v>0</v>
      </c>
      <c r="N79" s="31"/>
      <c r="O79" s="31">
        <v>0</v>
      </c>
      <c r="P79" s="30"/>
      <c r="Q79" s="30"/>
      <c r="R79" s="30"/>
      <c r="S79" s="30"/>
      <c r="T79" s="30"/>
      <c r="U79" s="30"/>
    </row>
    <row r="80" spans="1:21" ht="12">
      <c r="A80" s="30" t="s">
        <v>56</v>
      </c>
      <c r="B80" s="30"/>
      <c r="C80" s="31">
        <f t="shared" si="4"/>
        <v>123996</v>
      </c>
      <c r="D80" s="31"/>
      <c r="E80" s="31">
        <v>65338</v>
      </c>
      <c r="F80" s="31"/>
      <c r="G80" s="31">
        <v>32733</v>
      </c>
      <c r="H80" s="31"/>
      <c r="I80" s="31">
        <v>25925</v>
      </c>
      <c r="J80" s="31"/>
      <c r="K80" s="31">
        <v>0</v>
      </c>
      <c r="L80" s="31"/>
      <c r="M80" s="31">
        <v>0</v>
      </c>
      <c r="N80" s="31"/>
      <c r="O80" s="31">
        <v>0</v>
      </c>
      <c r="P80" s="30"/>
      <c r="Q80" s="30"/>
      <c r="R80" s="30"/>
      <c r="S80" s="30"/>
      <c r="T80" s="30"/>
      <c r="U80" s="30"/>
    </row>
    <row r="81" spans="1:21" ht="12">
      <c r="A81" s="30" t="s">
        <v>57</v>
      </c>
      <c r="B81" s="30"/>
      <c r="C81" s="31">
        <f t="shared" si="4"/>
        <v>742802</v>
      </c>
      <c r="D81" s="31"/>
      <c r="E81" s="31">
        <v>532474</v>
      </c>
      <c r="F81" s="31"/>
      <c r="G81" s="31">
        <v>41680</v>
      </c>
      <c r="H81" s="31"/>
      <c r="I81" s="31">
        <v>168648</v>
      </c>
      <c r="J81" s="31"/>
      <c r="K81" s="31">
        <v>0</v>
      </c>
      <c r="L81" s="31"/>
      <c r="M81" s="31">
        <v>0</v>
      </c>
      <c r="N81" s="31"/>
      <c r="O81" s="31">
        <v>0</v>
      </c>
      <c r="P81" s="30"/>
      <c r="Q81" s="30"/>
      <c r="R81" s="30"/>
      <c r="S81" s="30"/>
      <c r="T81" s="30"/>
      <c r="U81" s="30"/>
    </row>
    <row r="82" spans="1:21" ht="12">
      <c r="A82" s="30" t="s">
        <v>58</v>
      </c>
      <c r="B82" s="30"/>
      <c r="C82" s="31">
        <f t="shared" si="4"/>
        <v>132694</v>
      </c>
      <c r="D82" s="31"/>
      <c r="E82" s="31">
        <v>80654</v>
      </c>
      <c r="F82" s="31"/>
      <c r="G82" s="31">
        <v>15081</v>
      </c>
      <c r="H82" s="31"/>
      <c r="I82" s="31">
        <v>28253</v>
      </c>
      <c r="J82" s="31"/>
      <c r="K82" s="31">
        <v>0</v>
      </c>
      <c r="L82" s="31"/>
      <c r="M82" s="31">
        <v>8706</v>
      </c>
      <c r="N82" s="31"/>
      <c r="O82" s="31">
        <v>0</v>
      </c>
      <c r="P82" s="30"/>
      <c r="Q82" s="30"/>
      <c r="R82" s="30"/>
      <c r="S82" s="30"/>
      <c r="T82" s="30"/>
      <c r="U82" s="30"/>
    </row>
    <row r="83" spans="1:21" ht="12">
      <c r="A83" s="30" t="s">
        <v>59</v>
      </c>
      <c r="B83" s="30"/>
      <c r="C83" s="31">
        <f t="shared" si="4"/>
        <v>8314</v>
      </c>
      <c r="D83" s="31"/>
      <c r="E83" s="31">
        <v>6347</v>
      </c>
      <c r="F83" s="31"/>
      <c r="G83" s="31">
        <v>0</v>
      </c>
      <c r="H83" s="31"/>
      <c r="I83" s="31">
        <v>1967</v>
      </c>
      <c r="J83" s="31"/>
      <c r="K83" s="31">
        <v>0</v>
      </c>
      <c r="L83" s="31"/>
      <c r="M83" s="31">
        <v>0</v>
      </c>
      <c r="N83" s="31"/>
      <c r="O83" s="31">
        <v>0</v>
      </c>
      <c r="P83" s="30"/>
      <c r="Q83" s="30"/>
      <c r="R83" s="30"/>
      <c r="S83" s="30"/>
      <c r="T83" s="30"/>
      <c r="U83" s="30"/>
    </row>
    <row r="84" spans="1:21" ht="12">
      <c r="A84" s="30" t="s">
        <v>60</v>
      </c>
      <c r="B84" s="30"/>
      <c r="C84" s="31">
        <f t="shared" si="4"/>
        <v>40992</v>
      </c>
      <c r="D84" s="31"/>
      <c r="E84" s="31">
        <v>31292</v>
      </c>
      <c r="F84" s="31"/>
      <c r="G84" s="31">
        <v>0</v>
      </c>
      <c r="H84" s="31"/>
      <c r="I84" s="31">
        <v>9700</v>
      </c>
      <c r="J84" s="31"/>
      <c r="K84" s="31">
        <v>0</v>
      </c>
      <c r="L84" s="31"/>
      <c r="M84" s="31">
        <v>0</v>
      </c>
      <c r="N84" s="31"/>
      <c r="O84" s="31">
        <v>0</v>
      </c>
      <c r="P84" s="30"/>
      <c r="Q84" s="30"/>
      <c r="R84" s="30"/>
      <c r="S84" s="30"/>
      <c r="T84" s="30"/>
      <c r="U84" s="30"/>
    </row>
    <row r="85" spans="1:21" ht="12">
      <c r="A85" s="30" t="s">
        <v>61</v>
      </c>
      <c r="B85" s="30"/>
      <c r="C85" s="31">
        <f t="shared" si="4"/>
        <v>27212</v>
      </c>
      <c r="D85" s="31"/>
      <c r="E85" s="31">
        <v>19284</v>
      </c>
      <c r="F85" s="31"/>
      <c r="G85" s="31">
        <v>1534</v>
      </c>
      <c r="H85" s="31"/>
      <c r="I85" s="31">
        <v>6394</v>
      </c>
      <c r="J85" s="31"/>
      <c r="K85" s="31">
        <v>0</v>
      </c>
      <c r="L85" s="31"/>
      <c r="M85" s="31">
        <v>0</v>
      </c>
      <c r="N85" s="31"/>
      <c r="O85" s="31">
        <v>0</v>
      </c>
      <c r="P85" s="30"/>
      <c r="Q85" s="30"/>
      <c r="R85" s="30"/>
      <c r="S85" s="30"/>
      <c r="T85" s="30"/>
      <c r="U85" s="30"/>
    </row>
    <row r="86" spans="1:21" ht="12">
      <c r="A86" s="30" t="s">
        <v>62</v>
      </c>
      <c r="B86" s="30"/>
      <c r="C86" s="31">
        <f t="shared" si="4"/>
        <v>331706</v>
      </c>
      <c r="D86" s="31"/>
      <c r="E86" s="31">
        <v>176414</v>
      </c>
      <c r="F86" s="31"/>
      <c r="G86" s="31">
        <v>67865</v>
      </c>
      <c r="H86" s="31"/>
      <c r="I86" s="31">
        <v>73164</v>
      </c>
      <c r="J86" s="31"/>
      <c r="K86" s="31">
        <v>6677</v>
      </c>
      <c r="L86" s="31"/>
      <c r="M86" s="31">
        <v>6536</v>
      </c>
      <c r="N86" s="31"/>
      <c r="O86" s="31">
        <v>1050</v>
      </c>
      <c r="P86" s="30"/>
      <c r="Q86" s="30"/>
      <c r="R86" s="30"/>
      <c r="S86" s="30"/>
      <c r="T86" s="30"/>
      <c r="U86" s="30"/>
    </row>
    <row r="87" spans="1:21" ht="12">
      <c r="A87" s="30" t="s">
        <v>63</v>
      </c>
      <c r="B87" s="30"/>
      <c r="C87" s="31">
        <f t="shared" si="4"/>
        <v>8817744</v>
      </c>
      <c r="D87" s="31"/>
      <c r="E87" s="31">
        <v>4566922</v>
      </c>
      <c r="F87" s="31"/>
      <c r="G87" s="31">
        <v>799657</v>
      </c>
      <c r="H87" s="31"/>
      <c r="I87" s="31">
        <v>1382512</v>
      </c>
      <c r="J87" s="31"/>
      <c r="K87" s="31">
        <v>139280</v>
      </c>
      <c r="L87" s="31"/>
      <c r="M87" s="31">
        <v>1104486</v>
      </c>
      <c r="N87" s="31"/>
      <c r="O87" s="31">
        <v>824887</v>
      </c>
      <c r="P87" s="30"/>
      <c r="Q87" s="30"/>
      <c r="R87" s="30"/>
      <c r="S87" s="30"/>
      <c r="T87" s="30"/>
      <c r="U87" s="30"/>
    </row>
    <row r="88" spans="1:21" ht="12">
      <c r="A88" s="30" t="s">
        <v>69</v>
      </c>
      <c r="B88" s="30"/>
      <c r="C88" s="31">
        <f t="shared" si="4"/>
        <v>2395435</v>
      </c>
      <c r="D88" s="31"/>
      <c r="E88" s="31">
        <v>275582</v>
      </c>
      <c r="F88" s="31"/>
      <c r="G88" s="31">
        <v>1703452</v>
      </c>
      <c r="H88" s="31"/>
      <c r="I88" s="31">
        <v>523894</v>
      </c>
      <c r="J88" s="31"/>
      <c r="K88" s="31">
        <v>0</v>
      </c>
      <c r="L88" s="31"/>
      <c r="M88" s="31">
        <v>-107493</v>
      </c>
      <c r="N88" s="31"/>
      <c r="O88" s="31">
        <v>0</v>
      </c>
      <c r="P88" s="30"/>
      <c r="Q88" s="30"/>
      <c r="R88" s="30"/>
      <c r="S88" s="30"/>
      <c r="T88" s="30"/>
      <c r="U88" s="30"/>
    </row>
    <row r="89" spans="1:21" ht="12">
      <c r="A89" s="30" t="s">
        <v>65</v>
      </c>
      <c r="B89" s="30"/>
      <c r="C89" s="31">
        <f t="shared" si="4"/>
        <v>3627938</v>
      </c>
      <c r="D89" s="31"/>
      <c r="E89" s="31">
        <v>0</v>
      </c>
      <c r="F89" s="31"/>
      <c r="G89" s="31">
        <v>0</v>
      </c>
      <c r="H89" s="31"/>
      <c r="I89" s="31">
        <v>0</v>
      </c>
      <c r="J89" s="31"/>
      <c r="K89" s="31">
        <v>0</v>
      </c>
      <c r="L89" s="31"/>
      <c r="M89" s="31">
        <v>3627938</v>
      </c>
      <c r="N89" s="31"/>
      <c r="O89" s="31">
        <v>0</v>
      </c>
      <c r="P89" s="30"/>
      <c r="Q89" s="30"/>
      <c r="R89" s="30"/>
      <c r="S89" s="30"/>
      <c r="T89" s="30"/>
      <c r="U89" s="30"/>
    </row>
    <row r="90" spans="1:21" ht="12">
      <c r="A90" s="30" t="s">
        <v>66</v>
      </c>
      <c r="B90" s="38"/>
      <c r="C90" s="39">
        <f>SUM(C73:C89)</f>
        <v>17523386</v>
      </c>
      <c r="D90" s="39"/>
      <c r="E90" s="39">
        <f>SUM(E73:E89)</f>
        <v>6362349</v>
      </c>
      <c r="F90" s="39"/>
      <c r="G90" s="39">
        <f>SUM(G73:G89)</f>
        <v>2953842</v>
      </c>
      <c r="H90" s="39"/>
      <c r="I90" s="39">
        <f>SUM(I73:I89)</f>
        <v>2463977</v>
      </c>
      <c r="J90" s="39"/>
      <c r="K90" s="39">
        <f>SUM(K73:K89)</f>
        <v>146591</v>
      </c>
      <c r="L90" s="39"/>
      <c r="M90" s="39">
        <f>SUM(M73:M89)</f>
        <v>4738547</v>
      </c>
      <c r="N90" s="39"/>
      <c r="O90" s="39">
        <f>SUM(O73:O89)</f>
        <v>858080</v>
      </c>
      <c r="P90" s="30"/>
      <c r="Q90" s="30"/>
      <c r="R90" s="30"/>
      <c r="S90" s="30"/>
      <c r="T90" s="30"/>
      <c r="U90" s="30"/>
    </row>
    <row r="91" spans="1:21" ht="12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0"/>
      <c r="Q91" s="30"/>
      <c r="R91" s="30"/>
      <c r="S91" s="30"/>
      <c r="T91" s="30"/>
      <c r="U91" s="30"/>
    </row>
    <row r="92" spans="1:21" ht="12">
      <c r="A92" s="30" t="s">
        <v>81</v>
      </c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0"/>
      <c r="Q92" s="30"/>
      <c r="R92" s="30"/>
      <c r="S92" s="30"/>
      <c r="T92" s="30"/>
      <c r="U92" s="30"/>
    </row>
    <row r="93" spans="1:21" ht="12">
      <c r="A93" s="30" t="s">
        <v>93</v>
      </c>
      <c r="B93" s="35"/>
      <c r="C93" s="34">
        <f>E93+G93+I93+K93+M93+O93</f>
        <v>32241</v>
      </c>
      <c r="D93" s="34"/>
      <c r="E93" s="34">
        <v>14692</v>
      </c>
      <c r="F93" s="34"/>
      <c r="G93" s="34">
        <v>0</v>
      </c>
      <c r="H93" s="34"/>
      <c r="I93" s="34">
        <v>4555</v>
      </c>
      <c r="J93" s="34"/>
      <c r="K93" s="34">
        <v>3661</v>
      </c>
      <c r="L93" s="34"/>
      <c r="M93" s="34">
        <v>9333</v>
      </c>
      <c r="N93" s="34"/>
      <c r="O93" s="34">
        <v>0</v>
      </c>
      <c r="P93" s="30"/>
      <c r="Q93" s="30"/>
      <c r="R93" s="30"/>
      <c r="S93" s="30"/>
      <c r="T93" s="30"/>
      <c r="U93" s="30"/>
    </row>
    <row r="94" spans="1:21" ht="12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0"/>
      <c r="Q94" s="30"/>
      <c r="R94" s="30"/>
      <c r="S94" s="30"/>
      <c r="T94" s="30"/>
      <c r="U94" s="30"/>
    </row>
    <row r="95" spans="1:21" ht="12">
      <c r="A95" s="30" t="s">
        <v>70</v>
      </c>
      <c r="B95" s="35"/>
      <c r="C95" s="34">
        <f>+C70+C90+C93</f>
        <v>20425069</v>
      </c>
      <c r="D95" s="34"/>
      <c r="E95" s="34">
        <f>+E70+E90+E93</f>
        <v>8422631</v>
      </c>
      <c r="F95" s="34"/>
      <c r="G95" s="34">
        <f>+G70+G90+G93</f>
        <v>3029980</v>
      </c>
      <c r="H95" s="34"/>
      <c r="I95" s="34">
        <f>+I70+I90+I93</f>
        <v>2987653</v>
      </c>
      <c r="J95" s="34"/>
      <c r="K95" s="34">
        <f>+K70+K90+K93</f>
        <v>150252</v>
      </c>
      <c r="L95" s="34"/>
      <c r="M95" s="34">
        <f>+M70+M90+M93</f>
        <v>4976473</v>
      </c>
      <c r="N95" s="34"/>
      <c r="O95" s="34">
        <f>+O70+O90+O93</f>
        <v>858080</v>
      </c>
      <c r="P95" s="30"/>
      <c r="Q95" s="30"/>
      <c r="R95" s="30"/>
      <c r="S95" s="30"/>
      <c r="T95" s="30"/>
      <c r="U95" s="30"/>
    </row>
    <row r="96" spans="1:21" ht="12">
      <c r="A96" s="30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0"/>
      <c r="Q96" s="30"/>
      <c r="R96" s="30"/>
      <c r="S96" s="30"/>
      <c r="T96" s="30"/>
      <c r="U96" s="30"/>
    </row>
    <row r="97" spans="1:21" ht="12">
      <c r="A97" s="30" t="s">
        <v>84</v>
      </c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0"/>
      <c r="Q97" s="30"/>
      <c r="R97" s="30"/>
      <c r="S97" s="30"/>
      <c r="T97" s="30"/>
      <c r="U97" s="30"/>
    </row>
    <row r="98" spans="1:21" ht="12">
      <c r="A98" s="30" t="s">
        <v>22</v>
      </c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0"/>
      <c r="Q98" s="30"/>
      <c r="R98" s="30"/>
      <c r="S98" s="30"/>
      <c r="T98" s="30"/>
      <c r="U98" s="30"/>
    </row>
    <row r="99" spans="1:21" ht="12">
      <c r="A99" s="30" t="s">
        <v>50</v>
      </c>
      <c r="B99" s="35"/>
      <c r="C99" s="34">
        <f>E99+G99+I99+K99+M99+O99</f>
        <v>297431</v>
      </c>
      <c r="D99" s="34"/>
      <c r="E99" s="34">
        <v>0</v>
      </c>
      <c r="F99" s="34"/>
      <c r="G99" s="34">
        <v>0</v>
      </c>
      <c r="H99" s="34"/>
      <c r="I99" s="34">
        <v>0</v>
      </c>
      <c r="J99" s="34"/>
      <c r="K99" s="34">
        <v>0</v>
      </c>
      <c r="L99" s="34"/>
      <c r="M99" s="34">
        <v>297431</v>
      </c>
      <c r="N99" s="34"/>
      <c r="O99" s="34">
        <v>0</v>
      </c>
      <c r="P99" s="30"/>
      <c r="Q99" s="30"/>
      <c r="R99" s="30"/>
      <c r="S99" s="30"/>
      <c r="T99" s="30"/>
      <c r="U99" s="30"/>
    </row>
    <row r="100" spans="1:21" ht="12">
      <c r="A100" s="30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0"/>
      <c r="Q100" s="30"/>
      <c r="R100" s="30"/>
      <c r="S100" s="30"/>
      <c r="T100" s="30"/>
      <c r="U100" s="30"/>
    </row>
    <row r="101" spans="1:21" ht="12">
      <c r="A101" s="30" t="s">
        <v>24</v>
      </c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0"/>
      <c r="Q101" s="30"/>
      <c r="R101" s="30"/>
      <c r="S101" s="30"/>
      <c r="T101" s="30"/>
      <c r="U101" s="30"/>
    </row>
    <row r="102" spans="1:21" ht="12">
      <c r="A102" s="30" t="s">
        <v>25</v>
      </c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0"/>
      <c r="Q102" s="30"/>
      <c r="R102" s="30"/>
      <c r="S102" s="30"/>
      <c r="T102" s="30"/>
      <c r="U102" s="30"/>
    </row>
    <row r="103" spans="1:21" ht="12">
      <c r="A103" s="30" t="s">
        <v>26</v>
      </c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0"/>
      <c r="Q103" s="30"/>
      <c r="R103" s="30"/>
      <c r="S103" s="30"/>
      <c r="T103" s="30"/>
      <c r="U103" s="30"/>
    </row>
    <row r="104" spans="1:21" ht="12">
      <c r="A104" s="30" t="s">
        <v>71</v>
      </c>
      <c r="B104" s="30"/>
      <c r="C104" s="31">
        <f>E104+G104+I104+K104+M104+O104</f>
        <v>553921</v>
      </c>
      <c r="D104" s="31"/>
      <c r="E104" s="31">
        <v>220521</v>
      </c>
      <c r="F104" s="31"/>
      <c r="G104" s="31">
        <v>91441</v>
      </c>
      <c r="H104" s="31"/>
      <c r="I104" s="31">
        <v>96324</v>
      </c>
      <c r="J104" s="31"/>
      <c r="K104" s="31">
        <v>12326</v>
      </c>
      <c r="L104" s="31"/>
      <c r="M104" s="31">
        <v>133309</v>
      </c>
      <c r="N104" s="31"/>
      <c r="O104" s="31">
        <v>0</v>
      </c>
      <c r="P104" s="30"/>
      <c r="Q104" s="30"/>
      <c r="R104" s="30"/>
      <c r="S104" s="30"/>
      <c r="T104" s="30"/>
      <c r="U104" s="30"/>
    </row>
    <row r="105" spans="1:21" ht="12">
      <c r="A105" s="30" t="s">
        <v>72</v>
      </c>
      <c r="B105" s="30"/>
      <c r="C105" s="31">
        <f>E105+G105+I105+K105+M105+O105</f>
        <v>76227</v>
      </c>
      <c r="D105" s="31"/>
      <c r="E105" s="31">
        <v>39411</v>
      </c>
      <c r="F105" s="31"/>
      <c r="G105" s="31">
        <v>0</v>
      </c>
      <c r="H105" s="31"/>
      <c r="I105" s="31">
        <v>12218</v>
      </c>
      <c r="J105" s="31"/>
      <c r="K105" s="31">
        <v>8204</v>
      </c>
      <c r="L105" s="31"/>
      <c r="M105" s="31">
        <v>16394</v>
      </c>
      <c r="N105" s="31"/>
      <c r="O105" s="31">
        <v>0</v>
      </c>
      <c r="P105" s="30"/>
      <c r="Q105" s="30"/>
      <c r="R105" s="30"/>
      <c r="S105" s="30"/>
      <c r="T105" s="30"/>
      <c r="U105" s="30"/>
    </row>
    <row r="106" spans="1:21" ht="12">
      <c r="A106" s="30" t="s">
        <v>50</v>
      </c>
      <c r="B106" s="30"/>
      <c r="C106" s="31">
        <f>E106+G106+I106+K106+M106+O106</f>
        <v>2729120</v>
      </c>
      <c r="D106" s="31"/>
      <c r="E106" s="31">
        <v>1317926</v>
      </c>
      <c r="F106" s="31"/>
      <c r="G106" s="31">
        <v>673748</v>
      </c>
      <c r="H106" s="31"/>
      <c r="I106" s="31">
        <v>662067</v>
      </c>
      <c r="J106" s="31"/>
      <c r="K106" s="31">
        <v>26584</v>
      </c>
      <c r="L106" s="31"/>
      <c r="M106" s="31">
        <v>-56532</v>
      </c>
      <c r="N106" s="31"/>
      <c r="O106" s="31">
        <v>105327</v>
      </c>
      <c r="P106" s="30"/>
      <c r="Q106" s="30"/>
      <c r="R106" s="30"/>
      <c r="S106" s="30"/>
      <c r="T106" s="30"/>
      <c r="U106" s="30"/>
    </row>
    <row r="107" spans="1:21" ht="12">
      <c r="A107" s="30" t="s">
        <v>104</v>
      </c>
      <c r="B107" s="38"/>
      <c r="C107" s="39">
        <f>SUM(C101:C106)</f>
        <v>3359268</v>
      </c>
      <c r="D107" s="39"/>
      <c r="E107" s="39">
        <f>SUM(E101:E106)</f>
        <v>1577858</v>
      </c>
      <c r="F107" s="39"/>
      <c r="G107" s="39">
        <f>SUM(G101:G106)</f>
        <v>765189</v>
      </c>
      <c r="H107" s="39"/>
      <c r="I107" s="39">
        <f>SUM(I101:I106)</f>
        <v>770609</v>
      </c>
      <c r="J107" s="39"/>
      <c r="K107" s="39">
        <f>SUM(K101:K106)</f>
        <v>47114</v>
      </c>
      <c r="L107" s="39"/>
      <c r="M107" s="39">
        <f>SUM(M101:M106)</f>
        <v>93171</v>
      </c>
      <c r="N107" s="39"/>
      <c r="O107" s="39">
        <f>SUM(O101:O106)</f>
        <v>105327</v>
      </c>
      <c r="P107" s="30"/>
      <c r="Q107" s="30"/>
      <c r="R107" s="30"/>
      <c r="S107" s="30"/>
      <c r="T107" s="30"/>
      <c r="U107" s="30"/>
    </row>
    <row r="108" spans="1:21" ht="12">
      <c r="A108" s="30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0"/>
      <c r="Q108" s="30"/>
      <c r="R108" s="30"/>
      <c r="S108" s="30"/>
      <c r="T108" s="30"/>
      <c r="U108" s="30"/>
    </row>
    <row r="109" spans="1:21" ht="12">
      <c r="A109" s="30" t="s">
        <v>73</v>
      </c>
      <c r="B109" s="35"/>
      <c r="C109" s="34">
        <f>E109+G109+I109+K109+M109+O109</f>
        <v>2628575</v>
      </c>
      <c r="D109" s="34"/>
      <c r="E109" s="34">
        <v>830448</v>
      </c>
      <c r="F109" s="34"/>
      <c r="G109" s="34">
        <v>128600</v>
      </c>
      <c r="H109" s="34"/>
      <c r="I109" s="34">
        <v>301040</v>
      </c>
      <c r="J109" s="34"/>
      <c r="K109" s="34">
        <v>15992</v>
      </c>
      <c r="L109" s="34"/>
      <c r="M109" s="34">
        <v>114055</v>
      </c>
      <c r="N109" s="34"/>
      <c r="O109" s="34">
        <v>1238440</v>
      </c>
      <c r="P109" s="30"/>
      <c r="Q109" s="30"/>
      <c r="R109" s="30"/>
      <c r="S109" s="30"/>
      <c r="T109" s="30"/>
      <c r="U109" s="30"/>
    </row>
    <row r="110" spans="1:21" ht="12">
      <c r="A110" s="30"/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0"/>
      <c r="Q110" s="30"/>
      <c r="R110" s="30"/>
      <c r="S110" s="30"/>
      <c r="T110" s="30"/>
      <c r="U110" s="30"/>
    </row>
    <row r="111" spans="1:21" ht="12">
      <c r="A111" s="30" t="s">
        <v>74</v>
      </c>
      <c r="B111" s="35"/>
      <c r="C111" s="34">
        <f>E111+G111+I111+K111+M111+O111</f>
        <v>228671</v>
      </c>
      <c r="D111" s="34"/>
      <c r="E111" s="34">
        <v>70904</v>
      </c>
      <c r="F111" s="34"/>
      <c r="G111" s="34">
        <v>92138</v>
      </c>
      <c r="H111" s="34"/>
      <c r="I111" s="34">
        <v>49772</v>
      </c>
      <c r="J111" s="34"/>
      <c r="K111" s="34">
        <v>938</v>
      </c>
      <c r="L111" s="34"/>
      <c r="M111" s="34">
        <v>14919</v>
      </c>
      <c r="N111" s="34"/>
      <c r="O111" s="34">
        <v>0</v>
      </c>
      <c r="P111" s="30"/>
      <c r="Q111" s="30"/>
      <c r="R111" s="30"/>
      <c r="S111" s="30"/>
      <c r="T111" s="30"/>
      <c r="U111" s="30"/>
    </row>
    <row r="112" spans="1:21" ht="12">
      <c r="A112" s="30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0"/>
      <c r="Q112" s="30"/>
      <c r="R112" s="30"/>
      <c r="S112" s="30"/>
      <c r="T112" s="30"/>
      <c r="U112" s="30"/>
    </row>
    <row r="113" spans="1:21" ht="12">
      <c r="A113" s="30" t="s">
        <v>75</v>
      </c>
      <c r="B113" s="35"/>
      <c r="C113" s="34">
        <f>SUM(C107:C112)</f>
        <v>6216514</v>
      </c>
      <c r="D113" s="34"/>
      <c r="E113" s="34">
        <f>SUM(E107:E112)</f>
        <v>2479210</v>
      </c>
      <c r="F113" s="34"/>
      <c r="G113" s="34">
        <f>SUM(G107:G112)</f>
        <v>985927</v>
      </c>
      <c r="H113" s="34"/>
      <c r="I113" s="34">
        <f>SUM(I107:I112)</f>
        <v>1121421</v>
      </c>
      <c r="J113" s="34"/>
      <c r="K113" s="34">
        <f>SUM(K107:K112)</f>
        <v>64044</v>
      </c>
      <c r="L113" s="34"/>
      <c r="M113" s="34">
        <f>SUM(M107:M112)</f>
        <v>222145</v>
      </c>
      <c r="N113" s="34"/>
      <c r="O113" s="34">
        <f>SUM(O107:O112)</f>
        <v>1343767</v>
      </c>
      <c r="P113" s="30"/>
      <c r="Q113" s="30"/>
      <c r="R113" s="30"/>
      <c r="S113" s="30"/>
      <c r="T113" s="30"/>
      <c r="U113" s="30"/>
    </row>
    <row r="114" spans="1:21" ht="12">
      <c r="A114" s="30"/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0"/>
      <c r="Q114" s="30"/>
      <c r="R114" s="30"/>
      <c r="S114" s="30"/>
      <c r="T114" s="30"/>
      <c r="U114" s="30"/>
    </row>
    <row r="115" spans="1:21" ht="12">
      <c r="A115" s="30" t="s">
        <v>27</v>
      </c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0"/>
      <c r="Q115" s="30"/>
      <c r="R115" s="30"/>
      <c r="S115" s="30"/>
      <c r="T115" s="30"/>
      <c r="U115" s="30"/>
    </row>
    <row r="116" spans="1:21" ht="12">
      <c r="A116" s="30" t="s">
        <v>28</v>
      </c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0"/>
      <c r="Q116" s="30"/>
      <c r="R116" s="30"/>
      <c r="S116" s="30"/>
      <c r="T116" s="30"/>
      <c r="U116" s="30"/>
    </row>
    <row r="117" spans="1:21" ht="12">
      <c r="A117" s="30" t="s">
        <v>76</v>
      </c>
      <c r="B117" s="30"/>
      <c r="C117" s="31">
        <f>E117+G117+I117+K117+M117+O117</f>
        <v>66322</v>
      </c>
      <c r="D117" s="31"/>
      <c r="E117" s="31">
        <v>45251</v>
      </c>
      <c r="F117" s="31"/>
      <c r="G117" s="31">
        <v>0</v>
      </c>
      <c r="H117" s="31"/>
      <c r="I117" s="31">
        <v>14028</v>
      </c>
      <c r="J117" s="31"/>
      <c r="K117" s="31">
        <v>0</v>
      </c>
      <c r="L117" s="31"/>
      <c r="M117" s="31">
        <v>7043</v>
      </c>
      <c r="N117" s="31"/>
      <c r="O117" s="31">
        <v>0</v>
      </c>
      <c r="P117" s="30"/>
      <c r="Q117" s="30"/>
      <c r="R117" s="30"/>
      <c r="S117" s="30"/>
      <c r="T117" s="30"/>
      <c r="U117" s="30"/>
    </row>
    <row r="118" spans="1:21" ht="12">
      <c r="A118" s="30" t="s">
        <v>77</v>
      </c>
      <c r="B118" s="30"/>
      <c r="C118" s="31">
        <f>E118+G118+I118+K118+M118+O118</f>
        <v>177302</v>
      </c>
      <c r="D118" s="31"/>
      <c r="E118" s="31">
        <v>82837</v>
      </c>
      <c r="F118" s="31"/>
      <c r="G118" s="31">
        <v>33806</v>
      </c>
      <c r="H118" s="31"/>
      <c r="I118" s="31">
        <v>26474</v>
      </c>
      <c r="J118" s="31"/>
      <c r="K118" s="31">
        <v>5233</v>
      </c>
      <c r="L118" s="31"/>
      <c r="M118" s="31">
        <v>28952</v>
      </c>
      <c r="N118" s="31"/>
      <c r="O118" s="31">
        <v>0</v>
      </c>
      <c r="P118" s="30"/>
      <c r="Q118" s="30"/>
      <c r="R118" s="30"/>
      <c r="S118" s="30"/>
      <c r="T118" s="30"/>
      <c r="U118" s="30"/>
    </row>
    <row r="119" spans="1:21" ht="12">
      <c r="A119" s="30" t="s">
        <v>78</v>
      </c>
      <c r="B119" s="30"/>
      <c r="C119" s="31">
        <f>E119+G119+I119+K119+M119+O119</f>
        <v>229517</v>
      </c>
      <c r="D119" s="31"/>
      <c r="E119" s="31">
        <v>121485</v>
      </c>
      <c r="F119" s="31"/>
      <c r="G119" s="31">
        <v>38190</v>
      </c>
      <c r="H119" s="31"/>
      <c r="I119" s="31">
        <v>49459</v>
      </c>
      <c r="J119" s="31"/>
      <c r="K119" s="31">
        <v>4652</v>
      </c>
      <c r="L119" s="31"/>
      <c r="M119" s="31">
        <v>14231</v>
      </c>
      <c r="N119" s="31"/>
      <c r="O119" s="31">
        <v>1500</v>
      </c>
      <c r="P119" s="30"/>
      <c r="Q119" s="30"/>
      <c r="R119" s="30"/>
      <c r="S119" s="30"/>
      <c r="T119" s="30"/>
      <c r="U119" s="30"/>
    </row>
    <row r="120" spans="1:21" ht="12">
      <c r="A120" s="30" t="s">
        <v>77</v>
      </c>
      <c r="B120" s="30"/>
      <c r="C120" s="31">
        <f>E120+G120+I120+K120+M120+O120</f>
        <v>176328</v>
      </c>
      <c r="D120" s="31"/>
      <c r="E120" s="31">
        <v>126191</v>
      </c>
      <c r="F120" s="31"/>
      <c r="G120" s="31">
        <v>83</v>
      </c>
      <c r="H120" s="31"/>
      <c r="I120" s="31">
        <v>39145</v>
      </c>
      <c r="J120" s="31"/>
      <c r="K120" s="31">
        <v>5702</v>
      </c>
      <c r="L120" s="31"/>
      <c r="M120" s="31">
        <v>5207</v>
      </c>
      <c r="N120" s="31"/>
      <c r="O120" s="31">
        <v>0</v>
      </c>
      <c r="P120" s="30"/>
      <c r="Q120" s="30"/>
      <c r="R120" s="30"/>
      <c r="S120" s="30"/>
      <c r="T120" s="30"/>
      <c r="U120" s="30"/>
    </row>
    <row r="121" spans="1:21" ht="12">
      <c r="A121" s="30" t="s">
        <v>94</v>
      </c>
      <c r="B121" s="38"/>
      <c r="C121" s="39">
        <f>SUM(C116:C120)</f>
        <v>649469</v>
      </c>
      <c r="D121" s="39"/>
      <c r="E121" s="39">
        <f>SUM(E116:E120)</f>
        <v>375764</v>
      </c>
      <c r="F121" s="39"/>
      <c r="G121" s="39">
        <f>SUM(G116:G120)</f>
        <v>72079</v>
      </c>
      <c r="H121" s="39"/>
      <c r="I121" s="39">
        <f>SUM(I116:I120)</f>
        <v>129106</v>
      </c>
      <c r="J121" s="39"/>
      <c r="K121" s="39">
        <f>SUM(K116:K120)</f>
        <v>15587</v>
      </c>
      <c r="L121" s="39"/>
      <c r="M121" s="39">
        <f>SUM(M116:M120)</f>
        <v>55433</v>
      </c>
      <c r="N121" s="39"/>
      <c r="O121" s="39">
        <f>SUM(O116:O120)</f>
        <v>1500</v>
      </c>
      <c r="P121" s="30"/>
      <c r="Q121" s="30"/>
      <c r="R121" s="30"/>
      <c r="S121" s="30"/>
      <c r="T121" s="30"/>
      <c r="U121" s="30"/>
    </row>
    <row r="122" spans="1:21" ht="12">
      <c r="A122" s="30"/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0"/>
      <c r="Q122" s="30"/>
      <c r="R122" s="30"/>
      <c r="S122" s="30"/>
      <c r="T122" s="30"/>
      <c r="U122" s="30"/>
    </row>
    <row r="123" spans="1:21" ht="12">
      <c r="A123" s="30" t="s">
        <v>95</v>
      </c>
      <c r="B123" s="35"/>
      <c r="C123" s="34">
        <f>E123+G123+I123+K123+M123+O123</f>
        <v>218225</v>
      </c>
      <c r="D123" s="34"/>
      <c r="E123" s="34">
        <v>148385</v>
      </c>
      <c r="F123" s="34"/>
      <c r="G123" s="34">
        <v>3783</v>
      </c>
      <c r="H123" s="34"/>
      <c r="I123" s="34">
        <v>46439</v>
      </c>
      <c r="J123" s="34"/>
      <c r="K123" s="34">
        <v>3262</v>
      </c>
      <c r="L123" s="34"/>
      <c r="M123" s="34">
        <v>16356</v>
      </c>
      <c r="N123" s="34"/>
      <c r="O123" s="34">
        <v>0</v>
      </c>
      <c r="P123" s="30"/>
      <c r="Q123" s="30"/>
      <c r="R123" s="30"/>
      <c r="S123" s="30"/>
      <c r="T123" s="30"/>
      <c r="U123" s="30"/>
    </row>
    <row r="124" spans="1:21" ht="12">
      <c r="A124" s="30"/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0"/>
      <c r="Q124" s="30"/>
      <c r="R124" s="30"/>
      <c r="S124" s="30"/>
      <c r="T124" s="30"/>
      <c r="U124" s="30"/>
    </row>
    <row r="125" spans="1:21" ht="12">
      <c r="A125" s="30" t="s">
        <v>96</v>
      </c>
      <c r="B125" s="35"/>
      <c r="C125" s="34">
        <f>E125+G125+I125+K125+M125+O125</f>
        <v>175138</v>
      </c>
      <c r="D125" s="34"/>
      <c r="E125" s="34">
        <v>56639</v>
      </c>
      <c r="F125" s="34"/>
      <c r="G125" s="34">
        <v>67974</v>
      </c>
      <c r="H125" s="34"/>
      <c r="I125" s="34">
        <v>38485</v>
      </c>
      <c r="J125" s="34"/>
      <c r="K125" s="34">
        <v>0</v>
      </c>
      <c r="L125" s="34"/>
      <c r="M125" s="34">
        <v>12040</v>
      </c>
      <c r="N125" s="34"/>
      <c r="O125" s="34">
        <v>0</v>
      </c>
      <c r="P125" s="30"/>
      <c r="Q125" s="30"/>
      <c r="R125" s="30"/>
      <c r="S125" s="30"/>
      <c r="T125" s="30"/>
      <c r="U125" s="30"/>
    </row>
    <row r="126" spans="1:21" ht="12">
      <c r="A126" s="30"/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0"/>
      <c r="Q126" s="30"/>
      <c r="R126" s="30"/>
      <c r="S126" s="30"/>
      <c r="T126" s="30"/>
      <c r="U126" s="30"/>
    </row>
    <row r="127" spans="1:21" ht="12">
      <c r="A127" s="30" t="s">
        <v>79</v>
      </c>
      <c r="B127" s="35"/>
      <c r="C127" s="34">
        <f>SUM(C121:C126)</f>
        <v>1042832</v>
      </c>
      <c r="D127" s="34"/>
      <c r="E127" s="34">
        <f>SUM(E121:E126)</f>
        <v>580788</v>
      </c>
      <c r="F127" s="34"/>
      <c r="G127" s="34">
        <f>SUM(G121:G126)</f>
        <v>143836</v>
      </c>
      <c r="H127" s="34"/>
      <c r="I127" s="34">
        <f>SUM(I121:I126)</f>
        <v>214030</v>
      </c>
      <c r="J127" s="34"/>
      <c r="K127" s="34">
        <f>SUM(K121:K126)</f>
        <v>18849</v>
      </c>
      <c r="L127" s="34"/>
      <c r="M127" s="34">
        <f>SUM(M121:M126)</f>
        <v>83829</v>
      </c>
      <c r="N127" s="34"/>
      <c r="O127" s="34">
        <f>SUM(O121:O126)</f>
        <v>1500</v>
      </c>
      <c r="P127" s="30"/>
      <c r="Q127" s="30"/>
      <c r="R127" s="30"/>
      <c r="S127" s="30"/>
      <c r="T127" s="30"/>
      <c r="U127" s="30"/>
    </row>
    <row r="128" spans="1:21" ht="12">
      <c r="A128" s="30"/>
      <c r="B128" s="30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0"/>
      <c r="Q128" s="30"/>
      <c r="R128" s="30"/>
      <c r="S128" s="30"/>
      <c r="T128" s="30"/>
      <c r="U128" s="30"/>
    </row>
    <row r="129" spans="1:21" ht="12">
      <c r="A129" s="30" t="s">
        <v>29</v>
      </c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0"/>
      <c r="Q129" s="30"/>
      <c r="R129" s="30"/>
      <c r="S129" s="30"/>
      <c r="T129" s="30"/>
      <c r="U129" s="30"/>
    </row>
    <row r="130" spans="1:21" ht="12">
      <c r="A130" s="30" t="s">
        <v>30</v>
      </c>
      <c r="B130" s="30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0"/>
      <c r="Q130" s="30"/>
      <c r="R130" s="30"/>
      <c r="S130" s="30"/>
      <c r="T130" s="30"/>
      <c r="U130" s="30"/>
    </row>
    <row r="131" spans="1:21" ht="12">
      <c r="A131" s="30" t="s">
        <v>0</v>
      </c>
      <c r="B131" s="30"/>
      <c r="C131" s="31">
        <f>E131+G131+I131+K131+M131+O131</f>
        <v>1843321</v>
      </c>
      <c r="D131" s="31"/>
      <c r="E131" s="31">
        <v>0</v>
      </c>
      <c r="F131" s="31"/>
      <c r="G131" s="31">
        <v>0</v>
      </c>
      <c r="H131" s="31"/>
      <c r="I131" s="31">
        <v>0</v>
      </c>
      <c r="J131" s="31"/>
      <c r="K131" s="31">
        <v>0</v>
      </c>
      <c r="L131" s="31"/>
      <c r="M131" s="31">
        <v>1843321</v>
      </c>
      <c r="N131" s="31"/>
      <c r="O131" s="31">
        <v>0</v>
      </c>
      <c r="P131" s="30"/>
      <c r="Q131" s="30"/>
      <c r="R131" s="30"/>
      <c r="S131" s="30"/>
      <c r="T131" s="30"/>
      <c r="U131" s="30"/>
    </row>
    <row r="132" spans="1:21" ht="12">
      <c r="A132" s="30" t="s">
        <v>1</v>
      </c>
      <c r="B132" s="30"/>
      <c r="C132" s="31">
        <f>E132+G132+I132+K132+M132+O132</f>
        <v>-259839</v>
      </c>
      <c r="D132" s="31"/>
      <c r="E132" s="31">
        <v>0</v>
      </c>
      <c r="F132" s="31"/>
      <c r="G132" s="31">
        <v>0</v>
      </c>
      <c r="H132" s="31"/>
      <c r="I132" s="31">
        <v>-259839</v>
      </c>
      <c r="J132" s="31"/>
      <c r="K132" s="31">
        <v>0</v>
      </c>
      <c r="L132" s="31"/>
      <c r="M132" s="31">
        <v>0</v>
      </c>
      <c r="N132" s="31"/>
      <c r="O132" s="31">
        <v>0</v>
      </c>
      <c r="P132" s="30"/>
      <c r="Q132" s="30"/>
      <c r="R132" s="30"/>
      <c r="S132" s="30"/>
      <c r="T132" s="30"/>
      <c r="U132" s="30"/>
    </row>
    <row r="133" spans="1:21" ht="12">
      <c r="A133" s="30" t="s">
        <v>97</v>
      </c>
      <c r="B133" s="38"/>
      <c r="C133" s="39">
        <f>SUM(C130:C132)</f>
        <v>1583482</v>
      </c>
      <c r="D133" s="39"/>
      <c r="E133" s="39">
        <f>SUM(E130:E132)</f>
        <v>0</v>
      </c>
      <c r="F133" s="39"/>
      <c r="G133" s="39">
        <f>SUM(G130:G132)</f>
        <v>0</v>
      </c>
      <c r="H133" s="39"/>
      <c r="I133" s="39">
        <f>SUM(I130:I132)</f>
        <v>-259839</v>
      </c>
      <c r="J133" s="39"/>
      <c r="K133" s="39">
        <f>SUM(K130:K132)</f>
        <v>0</v>
      </c>
      <c r="L133" s="39"/>
      <c r="M133" s="39">
        <f>SUM(M130:M132)</f>
        <v>1843321</v>
      </c>
      <c r="N133" s="39"/>
      <c r="O133" s="39">
        <f>SUM(O130:O132)</f>
        <v>0</v>
      </c>
      <c r="P133" s="30"/>
      <c r="Q133" s="30"/>
      <c r="R133" s="30"/>
      <c r="S133" s="30"/>
      <c r="T133" s="30"/>
      <c r="U133" s="30"/>
    </row>
    <row r="134" spans="1:21" ht="12">
      <c r="A134" s="30"/>
      <c r="B134" s="30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0"/>
      <c r="Q134" s="30"/>
      <c r="R134" s="30"/>
      <c r="S134" s="30"/>
      <c r="T134" s="30"/>
      <c r="U134" s="30"/>
    </row>
    <row r="135" spans="1:21" ht="12">
      <c r="A135" s="30" t="s">
        <v>85</v>
      </c>
      <c r="B135" s="30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0"/>
      <c r="Q135" s="30"/>
      <c r="R135" s="30"/>
      <c r="S135" s="30"/>
      <c r="T135" s="30"/>
      <c r="U135" s="30"/>
    </row>
    <row r="136" spans="1:21" ht="12">
      <c r="A136" s="30" t="s">
        <v>98</v>
      </c>
      <c r="B136" s="35"/>
      <c r="C136" s="34">
        <f>E136+G136+I136+K136+M136+O136</f>
        <v>27608</v>
      </c>
      <c r="D136" s="34"/>
      <c r="E136" s="34">
        <v>0</v>
      </c>
      <c r="F136" s="34"/>
      <c r="G136" s="34">
        <v>0</v>
      </c>
      <c r="H136" s="34"/>
      <c r="I136" s="34">
        <v>0</v>
      </c>
      <c r="J136" s="34"/>
      <c r="K136" s="34">
        <v>0</v>
      </c>
      <c r="L136" s="34"/>
      <c r="M136" s="34">
        <v>11675</v>
      </c>
      <c r="N136" s="34"/>
      <c r="O136" s="34">
        <v>15933</v>
      </c>
      <c r="P136" s="30"/>
      <c r="Q136" s="30"/>
      <c r="R136" s="30"/>
      <c r="S136" s="30"/>
      <c r="T136" s="30"/>
      <c r="U136" s="30"/>
    </row>
    <row r="137" spans="1:21" ht="12">
      <c r="A137" s="30"/>
      <c r="B137" s="30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0"/>
      <c r="Q137" s="30"/>
      <c r="R137" s="30"/>
      <c r="S137" s="30"/>
      <c r="T137" s="30"/>
      <c r="U137" s="30"/>
    </row>
    <row r="138" spans="1:21" ht="12">
      <c r="A138" s="30" t="s">
        <v>2</v>
      </c>
      <c r="B138" s="35"/>
      <c r="C138" s="34">
        <f>+C133+C136</f>
        <v>1611090</v>
      </c>
      <c r="D138" s="34"/>
      <c r="E138" s="34">
        <f>+E133+E136</f>
        <v>0</v>
      </c>
      <c r="F138" s="34"/>
      <c r="G138" s="34">
        <f>+G133+G136</f>
        <v>0</v>
      </c>
      <c r="H138" s="34"/>
      <c r="I138" s="34">
        <f>+I133+I136</f>
        <v>-259839</v>
      </c>
      <c r="J138" s="34"/>
      <c r="K138" s="34">
        <f>+K133+K136</f>
        <v>0</v>
      </c>
      <c r="L138" s="34"/>
      <c r="M138" s="34">
        <f>+M133+M136</f>
        <v>1854996</v>
      </c>
      <c r="N138" s="34"/>
      <c r="O138" s="34">
        <f>+O133+O136</f>
        <v>15933</v>
      </c>
      <c r="P138" s="30"/>
      <c r="Q138" s="30"/>
      <c r="R138" s="30"/>
      <c r="S138" s="30"/>
      <c r="T138" s="30"/>
      <c r="U138" s="30"/>
    </row>
    <row r="139" spans="1:21" ht="12">
      <c r="A139" s="30"/>
      <c r="B139" s="30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0"/>
      <c r="Q139" s="30"/>
      <c r="R139" s="30"/>
      <c r="S139" s="30"/>
      <c r="T139" s="30"/>
      <c r="U139" s="30"/>
    </row>
    <row r="140" spans="1:21" ht="12">
      <c r="A140" s="30" t="s">
        <v>31</v>
      </c>
      <c r="B140" s="30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0"/>
      <c r="Q140" s="30"/>
      <c r="R140" s="30"/>
      <c r="S140" s="30"/>
      <c r="T140" s="30"/>
      <c r="U140" s="30"/>
    </row>
    <row r="141" spans="1:21" ht="12">
      <c r="A141" s="30" t="s">
        <v>3</v>
      </c>
      <c r="B141" s="30"/>
      <c r="C141" s="31">
        <f>E141+G141+I141+K141+M141+O141</f>
        <v>479376</v>
      </c>
      <c r="D141" s="31"/>
      <c r="E141" s="31">
        <v>0</v>
      </c>
      <c r="F141" s="31"/>
      <c r="G141" s="31">
        <v>0</v>
      </c>
      <c r="H141" s="31"/>
      <c r="I141" s="31">
        <v>0</v>
      </c>
      <c r="J141" s="31"/>
      <c r="K141" s="31">
        <v>0</v>
      </c>
      <c r="L141" s="31"/>
      <c r="M141" s="31">
        <v>479376</v>
      </c>
      <c r="N141" s="31"/>
      <c r="O141" s="31">
        <v>0</v>
      </c>
      <c r="P141" s="30"/>
      <c r="Q141" s="30"/>
      <c r="R141" s="30"/>
      <c r="S141" s="30"/>
      <c r="T141" s="30"/>
      <c r="U141" s="30"/>
    </row>
    <row r="142" spans="1:21" ht="12">
      <c r="A142" s="30" t="s">
        <v>99</v>
      </c>
      <c r="B142" s="30"/>
      <c r="C142" s="31">
        <f>E142+G142+I142+K142+M142+O142</f>
        <v>810</v>
      </c>
      <c r="D142" s="31"/>
      <c r="E142" s="31">
        <v>0</v>
      </c>
      <c r="F142" s="31"/>
      <c r="G142" s="31">
        <v>0</v>
      </c>
      <c r="H142" s="31"/>
      <c r="I142" s="31">
        <v>0</v>
      </c>
      <c r="J142" s="31"/>
      <c r="K142" s="31">
        <v>0</v>
      </c>
      <c r="L142" s="31"/>
      <c r="M142" s="31">
        <v>810</v>
      </c>
      <c r="N142" s="31"/>
      <c r="O142" s="31">
        <v>0</v>
      </c>
      <c r="P142" s="30"/>
      <c r="Q142" s="30"/>
      <c r="R142" s="30"/>
      <c r="S142" s="30"/>
      <c r="T142" s="30"/>
      <c r="U142" s="30"/>
    </row>
    <row r="143" spans="1:21" ht="12">
      <c r="A143" s="30" t="s">
        <v>100</v>
      </c>
      <c r="B143" s="38"/>
      <c r="C143" s="39">
        <f>SUM(C141:C142)</f>
        <v>480186</v>
      </c>
      <c r="D143" s="39"/>
      <c r="E143" s="39">
        <f>SUM(E141:E142)</f>
        <v>0</v>
      </c>
      <c r="F143" s="39"/>
      <c r="G143" s="39">
        <f>SUM(G141:G142)</f>
        <v>0</v>
      </c>
      <c r="H143" s="39"/>
      <c r="I143" s="39">
        <f>SUM(I141:I142)</f>
        <v>0</v>
      </c>
      <c r="J143" s="39"/>
      <c r="K143" s="39">
        <f>SUM(K141:K142)</f>
        <v>0</v>
      </c>
      <c r="L143" s="39"/>
      <c r="M143" s="39">
        <f>SUM(M141:M142)</f>
        <v>480186</v>
      </c>
      <c r="N143" s="39"/>
      <c r="O143" s="39">
        <f>SUM(O141:O142)</f>
        <v>0</v>
      </c>
      <c r="P143" s="30"/>
      <c r="Q143" s="30"/>
      <c r="R143" s="30"/>
      <c r="S143" s="30"/>
      <c r="T143" s="30"/>
      <c r="U143" s="30"/>
    </row>
    <row r="144" spans="1:21" ht="12">
      <c r="A144" s="30"/>
      <c r="B144" s="30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0"/>
      <c r="Q144" s="30"/>
      <c r="R144" s="30"/>
      <c r="S144" s="30"/>
      <c r="T144" s="30"/>
      <c r="U144" s="30"/>
    </row>
    <row r="145" spans="1:21" ht="12">
      <c r="A145" s="30" t="s">
        <v>86</v>
      </c>
      <c r="B145" s="30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0"/>
      <c r="Q145" s="30"/>
      <c r="R145" s="30"/>
      <c r="S145" s="30"/>
      <c r="T145" s="30"/>
      <c r="U145" s="30"/>
    </row>
    <row r="146" spans="1:21" ht="12">
      <c r="A146" s="30" t="s">
        <v>101</v>
      </c>
      <c r="B146" s="35"/>
      <c r="C146" s="34">
        <f>C59+C95+C99+C113+C127+C138+C143</f>
        <v>74395819</v>
      </c>
      <c r="D146" s="34"/>
      <c r="E146" s="34">
        <f>E59+E95+E99+E113+E127+E138+E143</f>
        <v>38603562</v>
      </c>
      <c r="F146" s="34"/>
      <c r="G146" s="34">
        <f>G59+G95+G99+G113+G127+G138+G143</f>
        <v>7629213</v>
      </c>
      <c r="H146" s="34"/>
      <c r="I146" s="34">
        <f>I59+I95+I99+I113+I127+I138+I143</f>
        <v>13861217</v>
      </c>
      <c r="J146" s="34"/>
      <c r="K146" s="34">
        <f>K59+K95+K99+K113+K127+K138+K143</f>
        <v>474936</v>
      </c>
      <c r="L146" s="34"/>
      <c r="M146" s="34">
        <f>M59+M95+M99+M113+M127+M138+M143</f>
        <v>11399223</v>
      </c>
      <c r="N146" s="34"/>
      <c r="O146" s="34">
        <f>O59+O95+O99+O113+O127+O138+O143</f>
        <v>2427668</v>
      </c>
      <c r="P146" s="30"/>
      <c r="Q146" s="30"/>
      <c r="R146" s="30"/>
      <c r="S146" s="30"/>
      <c r="T146" s="30"/>
      <c r="U146" s="30"/>
    </row>
    <row r="147" spans="1:21" ht="12">
      <c r="A147" s="30"/>
      <c r="B147" s="30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0"/>
      <c r="Q147" s="30"/>
      <c r="R147" s="30"/>
      <c r="S147" s="30"/>
      <c r="T147" s="30"/>
      <c r="U147" s="30"/>
    </row>
    <row r="148" spans="1:21" ht="12">
      <c r="A148" s="30" t="s">
        <v>32</v>
      </c>
      <c r="B148" s="30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0"/>
      <c r="Q148" s="30"/>
      <c r="R148" s="30"/>
      <c r="S148" s="30"/>
      <c r="T148" s="30"/>
      <c r="U148" s="30"/>
    </row>
    <row r="149" spans="1:21" ht="12">
      <c r="A149" s="30" t="s">
        <v>33</v>
      </c>
      <c r="B149" s="30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0"/>
      <c r="Q149" s="30"/>
      <c r="R149" s="30"/>
      <c r="S149" s="30"/>
      <c r="T149" s="30"/>
      <c r="U149" s="30"/>
    </row>
    <row r="150" spans="1:21" ht="12">
      <c r="A150" s="30" t="s">
        <v>4</v>
      </c>
      <c r="B150" s="30"/>
      <c r="C150" s="31">
        <f>E150+G150+I150+K150+M150+O150</f>
        <v>69445</v>
      </c>
      <c r="D150" s="31"/>
      <c r="E150" s="31">
        <v>0</v>
      </c>
      <c r="F150" s="31"/>
      <c r="G150" s="31">
        <v>0</v>
      </c>
      <c r="H150" s="31"/>
      <c r="I150" s="31">
        <v>0</v>
      </c>
      <c r="J150" s="31"/>
      <c r="K150" s="31">
        <v>0</v>
      </c>
      <c r="L150" s="31"/>
      <c r="M150" s="31">
        <v>69445</v>
      </c>
      <c r="N150" s="31"/>
      <c r="O150" s="31">
        <v>0</v>
      </c>
      <c r="P150" s="30"/>
      <c r="Q150" s="30"/>
      <c r="R150" s="30"/>
      <c r="S150" s="30"/>
      <c r="T150" s="30"/>
      <c r="U150" s="30"/>
    </row>
    <row r="151" spans="1:21" ht="12">
      <c r="A151" s="30" t="s">
        <v>102</v>
      </c>
      <c r="B151" s="30"/>
      <c r="C151" s="31">
        <f>E151+G151+I151+K151+M151+O151</f>
        <v>4251525</v>
      </c>
      <c r="D151" s="31"/>
      <c r="E151" s="31">
        <v>779810</v>
      </c>
      <c r="F151" s="31"/>
      <c r="G151" s="31">
        <v>0</v>
      </c>
      <c r="H151" s="31"/>
      <c r="I151" s="31">
        <v>236473</v>
      </c>
      <c r="J151" s="31"/>
      <c r="K151" s="31">
        <v>30860</v>
      </c>
      <c r="L151" s="31"/>
      <c r="M151" s="31">
        <f>374384+1887524</f>
        <v>2261908</v>
      </c>
      <c r="N151" s="31"/>
      <c r="O151" s="31">
        <v>942474</v>
      </c>
      <c r="P151" s="30"/>
      <c r="Q151" s="30"/>
      <c r="R151" s="30"/>
      <c r="S151" s="30"/>
      <c r="T151" s="30"/>
      <c r="U151" s="30"/>
    </row>
    <row r="152" spans="1:21" ht="12">
      <c r="A152" s="30" t="s">
        <v>103</v>
      </c>
      <c r="B152" s="38"/>
      <c r="C152" s="39">
        <f>SUM(C149:C151)</f>
        <v>4320970</v>
      </c>
      <c r="D152" s="39"/>
      <c r="E152" s="39">
        <f>SUM(E149:E151)</f>
        <v>779810</v>
      </c>
      <c r="F152" s="39"/>
      <c r="G152" s="39">
        <f>SUM(G149:G151)</f>
        <v>0</v>
      </c>
      <c r="H152" s="39"/>
      <c r="I152" s="39">
        <f>SUM(I149:I151)</f>
        <v>236473</v>
      </c>
      <c r="J152" s="39"/>
      <c r="K152" s="39">
        <f>SUM(K149:K151)</f>
        <v>30860</v>
      </c>
      <c r="L152" s="39"/>
      <c r="M152" s="39">
        <f>SUM(M149:M151)</f>
        <v>2331353</v>
      </c>
      <c r="N152" s="39"/>
      <c r="O152" s="39">
        <f>SUM(O149:O151)</f>
        <v>942474</v>
      </c>
      <c r="P152" s="30"/>
      <c r="Q152" s="30"/>
      <c r="R152" s="30"/>
      <c r="S152" s="30"/>
      <c r="T152" s="30"/>
      <c r="U152" s="30"/>
    </row>
    <row r="153" spans="1:21" ht="12">
      <c r="A153" s="30"/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0"/>
      <c r="Q153" s="30"/>
      <c r="R153" s="30"/>
      <c r="S153" s="30"/>
      <c r="T153" s="30"/>
      <c r="U153" s="30"/>
    </row>
    <row r="154" spans="1:21" ht="12">
      <c r="A154" s="30" t="s">
        <v>34</v>
      </c>
      <c r="B154" s="30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0"/>
      <c r="Q154" s="30"/>
      <c r="R154" s="30"/>
      <c r="S154" s="30"/>
      <c r="T154" s="30"/>
      <c r="U154" s="30"/>
    </row>
    <row r="155" spans="1:21" ht="12">
      <c r="A155" s="30" t="s">
        <v>5</v>
      </c>
      <c r="B155" s="35"/>
      <c r="C155" s="34">
        <f>E155+G155+I155+K155+M155+O155</f>
        <v>36709485</v>
      </c>
      <c r="D155" s="34"/>
      <c r="E155" s="34">
        <v>1594630</v>
      </c>
      <c r="F155" s="34"/>
      <c r="G155" s="34">
        <v>2833648</v>
      </c>
      <c r="H155" s="34"/>
      <c r="I155" s="34">
        <v>1010352</v>
      </c>
      <c r="J155" s="34"/>
      <c r="K155" s="34">
        <v>33345</v>
      </c>
      <c r="L155" s="34"/>
      <c r="M155" s="34">
        <v>31172539</v>
      </c>
      <c r="N155" s="34"/>
      <c r="O155" s="34">
        <v>64971</v>
      </c>
      <c r="P155" s="30"/>
      <c r="Q155" s="30"/>
      <c r="R155" s="30"/>
      <c r="S155" s="30"/>
      <c r="T155" s="30"/>
      <c r="U155" s="30"/>
    </row>
    <row r="156" spans="1:21" ht="12">
      <c r="A156" s="30"/>
      <c r="B156" s="30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0"/>
      <c r="Q156" s="30"/>
      <c r="R156" s="30"/>
      <c r="S156" s="30"/>
      <c r="T156" s="30"/>
      <c r="U156" s="30"/>
    </row>
    <row r="157" spans="1:21" ht="12.75" thickBot="1">
      <c r="A157" s="25" t="s">
        <v>80</v>
      </c>
      <c r="B157" s="42" t="s">
        <v>20</v>
      </c>
      <c r="C157" s="40">
        <f>+C146+C152+C155</f>
        <v>115426274</v>
      </c>
      <c r="D157" s="40" t="s">
        <v>20</v>
      </c>
      <c r="E157" s="40">
        <f>+E146+E152+E155</f>
        <v>40978002</v>
      </c>
      <c r="F157" s="40" t="s">
        <v>20</v>
      </c>
      <c r="G157" s="40">
        <f>+G146+G152+G155</f>
        <v>10462861</v>
      </c>
      <c r="H157" s="40" t="s">
        <v>20</v>
      </c>
      <c r="I157" s="40">
        <f>+I146+I152+I155</f>
        <v>15108042</v>
      </c>
      <c r="J157" s="40" t="s">
        <v>20</v>
      </c>
      <c r="K157" s="40">
        <f>+K146+K152+K155</f>
        <v>539141</v>
      </c>
      <c r="L157" s="40" t="s">
        <v>20</v>
      </c>
      <c r="M157" s="40">
        <f>+M146+M152+M155</f>
        <v>44903115</v>
      </c>
      <c r="N157" s="40" t="s">
        <v>20</v>
      </c>
      <c r="O157" s="40">
        <f>+O146+O152+O155</f>
        <v>3435113</v>
      </c>
      <c r="P157" s="30"/>
      <c r="Q157" s="30"/>
      <c r="R157" s="30"/>
      <c r="S157" s="30"/>
      <c r="T157" s="30"/>
      <c r="U157" s="30"/>
    </row>
    <row r="158" spans="1:21" ht="12.75" thickTop="1">
      <c r="A158" s="30"/>
      <c r="B158" s="30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0"/>
      <c r="Q158" s="30"/>
      <c r="R158" s="30"/>
      <c r="S158" s="30"/>
      <c r="T158" s="30"/>
      <c r="U158" s="30"/>
    </row>
    <row r="159" spans="1:21" ht="12">
      <c r="A159" s="30"/>
      <c r="B159" s="30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0"/>
      <c r="Q159" s="30"/>
      <c r="R159" s="30"/>
      <c r="S159" s="30"/>
      <c r="T159" s="30"/>
      <c r="U159" s="30"/>
    </row>
    <row r="160" spans="1:21" ht="12">
      <c r="A160" s="30"/>
      <c r="B160" s="30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0"/>
      <c r="Q160" s="30"/>
      <c r="R160" s="30"/>
      <c r="S160" s="30"/>
      <c r="T160" s="30"/>
      <c r="U160" s="30"/>
    </row>
    <row r="161" spans="1:21" ht="12">
      <c r="A161" s="30"/>
      <c r="B161" s="30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0"/>
      <c r="Q161" s="30"/>
      <c r="R161" s="30"/>
      <c r="S161" s="30"/>
      <c r="T161" s="30"/>
      <c r="U161" s="30"/>
    </row>
    <row r="162" spans="1:21" ht="12">
      <c r="A162" s="30"/>
      <c r="B162" s="30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0"/>
      <c r="Q162" s="30"/>
      <c r="R162" s="30"/>
      <c r="S162" s="30"/>
      <c r="T162" s="30"/>
      <c r="U162" s="30"/>
    </row>
    <row r="163" spans="1:21" ht="12">
      <c r="A163" s="30"/>
      <c r="B163" s="30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0"/>
      <c r="Q163" s="30"/>
      <c r="R163" s="30"/>
      <c r="S163" s="30"/>
      <c r="T163" s="30"/>
      <c r="U163" s="30"/>
    </row>
    <row r="164" spans="1:21" ht="12">
      <c r="A164" s="30"/>
      <c r="B164" s="30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0"/>
      <c r="Q164" s="30"/>
      <c r="R164" s="30"/>
      <c r="S164" s="30"/>
      <c r="T164" s="30"/>
      <c r="U164" s="30"/>
    </row>
    <row r="165" spans="1:21" ht="12">
      <c r="A165" s="30"/>
      <c r="B165" s="30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0"/>
      <c r="Q165" s="30"/>
      <c r="R165" s="30"/>
      <c r="S165" s="30"/>
      <c r="T165" s="30"/>
      <c r="U165" s="30"/>
    </row>
    <row r="166" spans="1:21" ht="12">
      <c r="A166" s="30"/>
      <c r="B166" s="30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0"/>
      <c r="Q166" s="30"/>
      <c r="R166" s="30"/>
      <c r="S166" s="30"/>
      <c r="T166" s="30"/>
      <c r="U166" s="30"/>
    </row>
    <row r="167" spans="1:21" ht="12">
      <c r="A167" s="30"/>
      <c r="B167" s="30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0"/>
      <c r="Q167" s="30"/>
      <c r="R167" s="30"/>
      <c r="S167" s="30"/>
      <c r="T167" s="30"/>
      <c r="U167" s="30"/>
    </row>
    <row r="168" spans="1:21" ht="12">
      <c r="A168" s="30"/>
      <c r="B168" s="30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0"/>
      <c r="Q168" s="30"/>
      <c r="R168" s="30"/>
      <c r="S168" s="30"/>
      <c r="T168" s="30"/>
      <c r="U168" s="30"/>
    </row>
    <row r="169" spans="1:21" ht="12">
      <c r="A169" s="30"/>
      <c r="B169" s="30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0"/>
      <c r="Q169" s="30"/>
      <c r="R169" s="30"/>
      <c r="S169" s="30"/>
      <c r="T169" s="30"/>
      <c r="U169" s="30"/>
    </row>
    <row r="170" spans="1:21" ht="12">
      <c r="A170" s="30"/>
      <c r="B170" s="30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0"/>
      <c r="Q170" s="30"/>
      <c r="R170" s="30"/>
      <c r="S170" s="30"/>
      <c r="T170" s="30"/>
      <c r="U170" s="30"/>
    </row>
    <row r="171" spans="1:21" ht="12">
      <c r="A171" s="30"/>
      <c r="B171" s="30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0"/>
      <c r="Q171" s="30"/>
      <c r="R171" s="30"/>
      <c r="S171" s="30"/>
      <c r="T171" s="30"/>
      <c r="U171" s="30"/>
    </row>
    <row r="172" spans="1:21" ht="12">
      <c r="A172" s="30"/>
      <c r="B172" s="30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0"/>
      <c r="Q172" s="30"/>
      <c r="R172" s="30"/>
      <c r="S172" s="30"/>
      <c r="T172" s="30"/>
      <c r="U172" s="30"/>
    </row>
    <row r="173" spans="1:21" ht="12">
      <c r="A173" s="30"/>
      <c r="B173" s="30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0"/>
      <c r="Q173" s="30"/>
      <c r="R173" s="30"/>
      <c r="S173" s="30"/>
      <c r="T173" s="30"/>
      <c r="U173" s="30"/>
    </row>
    <row r="174" spans="1:21" ht="12">
      <c r="A174" s="30"/>
      <c r="B174" s="30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0"/>
      <c r="Q174" s="30"/>
      <c r="R174" s="30"/>
      <c r="S174" s="30"/>
      <c r="T174" s="30"/>
      <c r="U174" s="30"/>
    </row>
    <row r="175" spans="1:21" ht="12">
      <c r="A175" s="30"/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0"/>
      <c r="Q175" s="30"/>
      <c r="R175" s="30"/>
      <c r="S175" s="30"/>
      <c r="T175" s="30"/>
      <c r="U175" s="30"/>
    </row>
    <row r="176" spans="1:21" ht="12">
      <c r="A176" s="30"/>
      <c r="B176" s="30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0"/>
      <c r="Q176" s="30"/>
      <c r="R176" s="30"/>
      <c r="S176" s="30"/>
      <c r="T176" s="30"/>
      <c r="U176" s="30"/>
    </row>
    <row r="177" spans="1:21" ht="12">
      <c r="A177" s="30"/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0"/>
      <c r="Q177" s="30"/>
      <c r="R177" s="30"/>
      <c r="S177" s="30"/>
      <c r="T177" s="30"/>
      <c r="U177" s="30"/>
    </row>
    <row r="178" spans="1:21" ht="12">
      <c r="A178" s="30"/>
      <c r="B178" s="30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0"/>
      <c r="Q178" s="30"/>
      <c r="R178" s="30"/>
      <c r="S178" s="30"/>
      <c r="T178" s="30"/>
      <c r="U178" s="30"/>
    </row>
    <row r="179" spans="1:21" ht="12">
      <c r="A179" s="30"/>
      <c r="B179" s="3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0"/>
      <c r="Q179" s="30"/>
      <c r="R179" s="30"/>
      <c r="S179" s="30"/>
      <c r="T179" s="30"/>
      <c r="U179" s="30"/>
    </row>
    <row r="180" spans="1:21" ht="12">
      <c r="A180" s="30"/>
      <c r="B180" s="3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0"/>
      <c r="Q180" s="30"/>
      <c r="R180" s="30"/>
      <c r="S180" s="30"/>
      <c r="T180" s="30"/>
      <c r="U180" s="30"/>
    </row>
    <row r="181" spans="1:21" ht="12">
      <c r="A181" s="30"/>
      <c r="B181" s="30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0"/>
      <c r="Q181" s="30"/>
      <c r="R181" s="30"/>
      <c r="S181" s="30"/>
      <c r="T181" s="30"/>
      <c r="U181" s="30"/>
    </row>
    <row r="182" spans="1:21" ht="12">
      <c r="A182" s="30"/>
      <c r="B182" s="30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0"/>
      <c r="Q182" s="30"/>
      <c r="R182" s="30"/>
      <c r="S182" s="30"/>
      <c r="T182" s="30"/>
      <c r="U182" s="30"/>
    </row>
    <row r="183" spans="1:21" ht="12">
      <c r="A183" s="30"/>
      <c r="B183" s="30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0"/>
      <c r="Q183" s="30"/>
      <c r="R183" s="30"/>
      <c r="S183" s="30"/>
      <c r="T183" s="30"/>
      <c r="U183" s="30"/>
    </row>
    <row r="184" spans="1:21" ht="12">
      <c r="A184" s="30"/>
      <c r="B184" s="30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0"/>
      <c r="Q184" s="30"/>
      <c r="R184" s="30"/>
      <c r="S184" s="30"/>
      <c r="T184" s="30"/>
      <c r="U184" s="30"/>
    </row>
    <row r="185" spans="1:21" ht="12">
      <c r="A185" s="30"/>
      <c r="B185" s="30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0"/>
      <c r="Q185" s="30"/>
      <c r="R185" s="30"/>
      <c r="S185" s="30"/>
      <c r="T185" s="30"/>
      <c r="U185" s="30"/>
    </row>
    <row r="186" spans="1:21" ht="12">
      <c r="A186" s="30"/>
      <c r="B186" s="30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0"/>
      <c r="Q186" s="30"/>
      <c r="R186" s="30"/>
      <c r="S186" s="30"/>
      <c r="T186" s="30"/>
      <c r="U186" s="30"/>
    </row>
    <row r="187" spans="1:21" ht="12">
      <c r="A187" s="30"/>
      <c r="B187" s="30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0"/>
      <c r="Q187" s="30"/>
      <c r="R187" s="30"/>
      <c r="S187" s="30"/>
      <c r="T187" s="30"/>
      <c r="U187" s="30"/>
    </row>
    <row r="188" spans="1:21" ht="12">
      <c r="A188" s="30"/>
      <c r="B188" s="30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0"/>
      <c r="Q188" s="30"/>
      <c r="R188" s="30"/>
      <c r="S188" s="30"/>
      <c r="T188" s="30"/>
      <c r="U188" s="30"/>
    </row>
    <row r="189" spans="1:21" ht="12">
      <c r="A189" s="30"/>
      <c r="B189" s="30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0"/>
      <c r="Q189" s="30"/>
      <c r="R189" s="30"/>
      <c r="S189" s="30"/>
      <c r="T189" s="30"/>
      <c r="U189" s="30"/>
    </row>
    <row r="190" spans="1:21" ht="12">
      <c r="A190" s="30"/>
      <c r="B190" s="30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0"/>
      <c r="Q190" s="30"/>
      <c r="R190" s="30"/>
      <c r="S190" s="30"/>
      <c r="T190" s="30"/>
      <c r="U190" s="30"/>
    </row>
    <row r="191" spans="1:21" ht="12">
      <c r="A191" s="30"/>
      <c r="B191" s="30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0"/>
      <c r="Q191" s="30"/>
      <c r="R191" s="30"/>
      <c r="S191" s="30"/>
      <c r="T191" s="30"/>
      <c r="U191" s="30"/>
    </row>
    <row r="192" spans="1:21" ht="12">
      <c r="A192" s="30"/>
      <c r="B192" s="3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0"/>
      <c r="Q192" s="30"/>
      <c r="R192" s="30"/>
      <c r="S192" s="30"/>
      <c r="T192" s="30"/>
      <c r="U192" s="30"/>
    </row>
    <row r="193" spans="1:21" ht="12">
      <c r="A193" s="30"/>
      <c r="B193" s="30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0"/>
      <c r="Q193" s="30"/>
      <c r="R193" s="30"/>
      <c r="S193" s="30"/>
      <c r="T193" s="30"/>
      <c r="U193" s="30"/>
    </row>
    <row r="194" spans="1:21" ht="12">
      <c r="A194" s="30"/>
      <c r="B194" s="30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0"/>
      <c r="Q194" s="30"/>
      <c r="R194" s="30"/>
      <c r="S194" s="30"/>
      <c r="T194" s="30"/>
      <c r="U194" s="30"/>
    </row>
    <row r="195" spans="1:21" ht="12">
      <c r="A195" s="30"/>
      <c r="B195" s="3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0"/>
      <c r="Q195" s="30"/>
      <c r="R195" s="30"/>
      <c r="S195" s="30"/>
      <c r="T195" s="30"/>
      <c r="U195" s="30"/>
    </row>
    <row r="196" spans="1:21" ht="12">
      <c r="A196" s="30"/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0"/>
      <c r="Q196" s="30"/>
      <c r="R196" s="30"/>
      <c r="S196" s="30"/>
      <c r="T196" s="30"/>
      <c r="U196" s="30"/>
    </row>
    <row r="197" spans="1:21" ht="12">
      <c r="A197" s="30"/>
      <c r="B197" s="30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0"/>
      <c r="Q197" s="30"/>
      <c r="R197" s="30"/>
      <c r="S197" s="30"/>
      <c r="T197" s="30"/>
      <c r="U197" s="30"/>
    </row>
    <row r="198" spans="1:21" ht="12">
      <c r="A198" s="30"/>
      <c r="B198" s="30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0"/>
      <c r="Q198" s="30"/>
      <c r="R198" s="30"/>
      <c r="S198" s="30"/>
      <c r="T198" s="30"/>
      <c r="U198" s="30"/>
    </row>
    <row r="199" spans="1:21" ht="16.5">
      <c r="A199" s="28"/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</row>
    <row r="200" spans="1:21" ht="16.5">
      <c r="A200" s="28"/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</row>
    <row r="201" spans="1:21" ht="16.5">
      <c r="A201" s="28"/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</row>
    <row r="202" spans="1:21" ht="16.5">
      <c r="A202" s="28"/>
      <c r="B202" s="28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</row>
    <row r="203" spans="1:21" ht="16.5">
      <c r="A203" s="28"/>
      <c r="B203" s="28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</row>
    <row r="204" spans="1:21" ht="16.5">
      <c r="A204" s="28"/>
      <c r="B204" s="28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</row>
    <row r="205" spans="1:21" ht="16.5">
      <c r="A205" s="28"/>
      <c r="B205" s="28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</row>
    <row r="206" spans="1:21" ht="16.5">
      <c r="A206" s="28"/>
      <c r="B206" s="28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</row>
    <row r="207" spans="1:21" ht="16.5">
      <c r="A207" s="28"/>
      <c r="B207" s="28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</row>
    <row r="208" spans="1:21" ht="16.5">
      <c r="A208" s="28"/>
      <c r="B208" s="28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</row>
    <row r="209" spans="1:21" ht="16.5">
      <c r="A209" s="28"/>
      <c r="B209" s="28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</row>
    <row r="210" spans="1:21" ht="16.5">
      <c r="A210" s="28"/>
      <c r="B210" s="28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</row>
    <row r="211" spans="1:21" ht="16.5">
      <c r="A211" s="28"/>
      <c r="B211" s="28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</row>
    <row r="212" spans="1:21" ht="16.5">
      <c r="A212" s="28"/>
      <c r="B212" s="28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</row>
    <row r="213" spans="1:21" ht="16.5">
      <c r="A213" s="28"/>
      <c r="B213" s="28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</row>
    <row r="214" spans="1:21" ht="16.5">
      <c r="A214" s="28"/>
      <c r="B214" s="28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</row>
    <row r="215" spans="1:21" ht="16.5">
      <c r="A215" s="28"/>
      <c r="B215" s="28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</row>
    <row r="216" spans="1:25" ht="16.5">
      <c r="A216" s="28"/>
      <c r="B216" s="28"/>
      <c r="C216" s="28"/>
      <c r="D216" s="28"/>
      <c r="E216" s="28"/>
      <c r="F216" s="28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 spans="1:25" ht="16.5">
      <c r="A217" s="28"/>
      <c r="B217" s="28"/>
      <c r="C217" s="28"/>
      <c r="D217" s="28"/>
      <c r="E217" s="28"/>
      <c r="F217" s="28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 spans="1:25" ht="16.5">
      <c r="A218" s="28"/>
      <c r="B218" s="28"/>
      <c r="C218" s="28"/>
      <c r="D218" s="28"/>
      <c r="E218" s="28"/>
      <c r="F218" s="28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 spans="1:25" ht="16.5">
      <c r="A219" s="28"/>
      <c r="B219" s="28"/>
      <c r="C219" s="28"/>
      <c r="D219" s="28"/>
      <c r="E219" s="28"/>
      <c r="F219" s="28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 spans="1:25" ht="16.5">
      <c r="A220" s="28"/>
      <c r="B220" s="28"/>
      <c r="C220" s="28"/>
      <c r="D220" s="28"/>
      <c r="E220" s="28"/>
      <c r="F220" s="28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 spans="1:25" ht="16.5">
      <c r="A221" s="28"/>
      <c r="B221" s="28"/>
      <c r="C221" s="28"/>
      <c r="D221" s="28"/>
      <c r="E221" s="28"/>
      <c r="F221" s="28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 spans="1:25" ht="16.5">
      <c r="A222" s="28"/>
      <c r="B222" s="28"/>
      <c r="C222" s="28"/>
      <c r="D222" s="28"/>
      <c r="E222" s="28"/>
      <c r="F222" s="28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 spans="1:25" ht="16.5">
      <c r="A223" s="28"/>
      <c r="B223" s="28"/>
      <c r="C223" s="28"/>
      <c r="D223" s="28"/>
      <c r="E223" s="28"/>
      <c r="F223" s="28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 spans="1:25" ht="16.5">
      <c r="A224" s="28"/>
      <c r="B224" s="28"/>
      <c r="C224" s="28"/>
      <c r="D224" s="28"/>
      <c r="E224" s="28"/>
      <c r="F224" s="28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 spans="1:25" ht="16.5">
      <c r="A225" s="28"/>
      <c r="B225" s="28"/>
      <c r="C225" s="28"/>
      <c r="D225" s="28"/>
      <c r="E225" s="28"/>
      <c r="F225" s="28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 spans="1:25" ht="16.5">
      <c r="A226" s="28"/>
      <c r="B226" s="28"/>
      <c r="C226" s="28"/>
      <c r="D226" s="28"/>
      <c r="E226" s="28"/>
      <c r="F226" s="28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 spans="1:25" ht="16.5">
      <c r="A227" s="28"/>
      <c r="B227" s="28"/>
      <c r="C227" s="28"/>
      <c r="D227" s="28"/>
      <c r="E227" s="28"/>
      <c r="F227" s="28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 spans="1:25" ht="16.5">
      <c r="A228" s="28"/>
      <c r="B228" s="28"/>
      <c r="C228" s="28"/>
      <c r="D228" s="28"/>
      <c r="E228" s="28"/>
      <c r="F228" s="28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 spans="1:25" ht="16.5">
      <c r="A229" s="28"/>
      <c r="B229" s="28"/>
      <c r="C229" s="28"/>
      <c r="D229" s="28"/>
      <c r="E229" s="28"/>
      <c r="F229" s="28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 spans="1:25" ht="16.5">
      <c r="A230" s="28"/>
      <c r="B230" s="28"/>
      <c r="C230" s="28"/>
      <c r="D230" s="28"/>
      <c r="E230" s="28"/>
      <c r="F230" s="28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 spans="1:25" ht="16.5">
      <c r="A231" s="28"/>
      <c r="B231" s="28"/>
      <c r="C231" s="28"/>
      <c r="D231" s="28"/>
      <c r="E231" s="28"/>
      <c r="F231" s="28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 spans="1:25" ht="16.5">
      <c r="A232" s="28"/>
      <c r="B232" s="28"/>
      <c r="C232" s="28"/>
      <c r="D232" s="28"/>
      <c r="E232" s="28"/>
      <c r="F232" s="28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 spans="1:25" ht="16.5">
      <c r="A233" s="28"/>
      <c r="B233" s="28"/>
      <c r="C233" s="28"/>
      <c r="D233" s="28"/>
      <c r="E233" s="28"/>
      <c r="F233" s="28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 spans="1:25" ht="16.5">
      <c r="A234" s="28"/>
      <c r="B234" s="28"/>
      <c r="C234" s="28"/>
      <c r="D234" s="28"/>
      <c r="E234" s="28"/>
      <c r="F234" s="28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 spans="1:25" ht="16.5">
      <c r="A235" s="28"/>
      <c r="B235" s="28"/>
      <c r="C235" s="28"/>
      <c r="D235" s="28"/>
      <c r="E235" s="28"/>
      <c r="F235" s="28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 spans="1:25" ht="16.5">
      <c r="A236" s="28"/>
      <c r="B236" s="28"/>
      <c r="C236" s="28"/>
      <c r="D236" s="28"/>
      <c r="E236" s="28"/>
      <c r="F236" s="28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 spans="1:25" ht="16.5">
      <c r="A237" s="28"/>
      <c r="B237" s="28"/>
      <c r="C237" s="28"/>
      <c r="D237" s="28"/>
      <c r="E237" s="28"/>
      <c r="F237" s="28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25" ht="16.5">
      <c r="A238" s="28"/>
      <c r="B238" s="28"/>
      <c r="C238" s="28"/>
      <c r="D238" s="28"/>
      <c r="E238" s="28"/>
      <c r="F238" s="28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 spans="1:25" ht="16.5">
      <c r="A239" s="28"/>
      <c r="B239" s="28"/>
      <c r="C239" s="28"/>
      <c r="D239" s="28"/>
      <c r="E239" s="28"/>
      <c r="F239" s="28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 spans="1:25" ht="16.5">
      <c r="A240" s="28"/>
      <c r="B240" s="28"/>
      <c r="C240" s="28"/>
      <c r="D240" s="28"/>
      <c r="E240" s="28"/>
      <c r="F240" s="28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 spans="1:25" ht="16.5">
      <c r="A241" s="28"/>
      <c r="B241" s="28"/>
      <c r="C241" s="28"/>
      <c r="D241" s="28"/>
      <c r="E241" s="28"/>
      <c r="F241" s="28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 spans="1:25" ht="16.5">
      <c r="A242" s="28"/>
      <c r="B242" s="28"/>
      <c r="C242" s="28"/>
      <c r="D242" s="28"/>
      <c r="E242" s="28"/>
      <c r="F242" s="28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 spans="1:25" ht="16.5">
      <c r="A243" s="28"/>
      <c r="B243" s="28"/>
      <c r="C243" s="28"/>
      <c r="D243" s="28"/>
      <c r="E243" s="28"/>
      <c r="F243" s="28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 spans="1:25" ht="16.5">
      <c r="A244" s="28"/>
      <c r="B244" s="28"/>
      <c r="C244" s="28"/>
      <c r="D244" s="28"/>
      <c r="E244" s="28"/>
      <c r="F244" s="28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 spans="1:25" ht="16.5">
      <c r="A245" s="28"/>
      <c r="B245" s="28"/>
      <c r="C245" s="28"/>
      <c r="D245" s="28"/>
      <c r="E245" s="28"/>
      <c r="F245" s="28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 spans="1:25" ht="16.5">
      <c r="A246" s="28"/>
      <c r="B246" s="28"/>
      <c r="C246" s="28"/>
      <c r="D246" s="28"/>
      <c r="E246" s="28"/>
      <c r="F246" s="28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 spans="1:25" ht="16.5">
      <c r="A247" s="28"/>
      <c r="B247" s="28"/>
      <c r="C247" s="28"/>
      <c r="D247" s="28"/>
      <c r="E247" s="28"/>
      <c r="F247" s="28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 spans="1:25" ht="16.5">
      <c r="A248" s="28"/>
      <c r="B248" s="28"/>
      <c r="C248" s="28"/>
      <c r="D248" s="28"/>
      <c r="E248" s="28"/>
      <c r="F248" s="28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 spans="1:25" ht="16.5">
      <c r="A249" s="28"/>
      <c r="B249" s="28"/>
      <c r="C249" s="28"/>
      <c r="D249" s="28"/>
      <c r="E249" s="28"/>
      <c r="F249" s="28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 spans="1:25" ht="16.5">
      <c r="A250" s="28"/>
      <c r="B250" s="28"/>
      <c r="C250" s="28"/>
      <c r="D250" s="28"/>
      <c r="E250" s="28"/>
      <c r="F250" s="28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 spans="1:25" ht="16.5">
      <c r="A251" s="28"/>
      <c r="B251" s="28"/>
      <c r="C251" s="28"/>
      <c r="D251" s="28"/>
      <c r="E251" s="28"/>
      <c r="F251" s="28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 spans="1:25" ht="16.5">
      <c r="A252" s="28"/>
      <c r="B252" s="28"/>
      <c r="C252" s="28"/>
      <c r="D252" s="28"/>
      <c r="E252" s="28"/>
      <c r="F252" s="28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 spans="1:25" ht="16.5">
      <c r="A253" s="28"/>
      <c r="B253" s="28"/>
      <c r="C253" s="28"/>
      <c r="D253" s="28"/>
      <c r="E253" s="28"/>
      <c r="F253" s="28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 spans="1:25" ht="16.5">
      <c r="A254" s="28"/>
      <c r="B254" s="28"/>
      <c r="C254" s="28"/>
      <c r="D254" s="28"/>
      <c r="E254" s="28"/>
      <c r="F254" s="28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 spans="1:25" ht="16.5">
      <c r="A255" s="28"/>
      <c r="B255" s="28"/>
      <c r="C255" s="28"/>
      <c r="D255" s="28"/>
      <c r="E255" s="28"/>
      <c r="F255" s="28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 spans="1:25" ht="16.5">
      <c r="A256" s="28"/>
      <c r="B256" s="28"/>
      <c r="C256" s="28"/>
      <c r="D256" s="28"/>
      <c r="E256" s="28"/>
      <c r="F256" s="28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 spans="1:25" ht="16.5">
      <c r="A257" s="28"/>
      <c r="B257" s="28"/>
      <c r="C257" s="28"/>
      <c r="D257" s="28"/>
      <c r="E257" s="28"/>
      <c r="F257" s="28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 spans="1:25" ht="16.5">
      <c r="A258" s="28"/>
      <c r="B258" s="28"/>
      <c r="C258" s="28"/>
      <c r="D258" s="28"/>
      <c r="E258" s="28"/>
      <c r="F258" s="28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 spans="1:25" ht="16.5">
      <c r="A259" s="28"/>
      <c r="B259" s="28"/>
      <c r="C259" s="28"/>
      <c r="D259" s="28"/>
      <c r="E259" s="28"/>
      <c r="F259" s="28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 spans="1:25" ht="16.5">
      <c r="A260" s="28"/>
      <c r="B260" s="28"/>
      <c r="C260" s="28"/>
      <c r="D260" s="28"/>
      <c r="E260" s="28"/>
      <c r="F260" s="28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 spans="1:25" ht="16.5">
      <c r="A261" s="28"/>
      <c r="B261" s="28"/>
      <c r="C261" s="28"/>
      <c r="D261" s="28"/>
      <c r="E261" s="28"/>
      <c r="F261" s="28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 spans="1:25" ht="16.5">
      <c r="A262" s="28"/>
      <c r="B262" s="28"/>
      <c r="C262" s="28"/>
      <c r="D262" s="28"/>
      <c r="E262" s="28"/>
      <c r="F262" s="28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 spans="1:25" ht="16.5">
      <c r="A263" s="28"/>
      <c r="B263" s="28"/>
      <c r="C263" s="28"/>
      <c r="D263" s="28"/>
      <c r="E263" s="28"/>
      <c r="F263" s="28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 spans="1:25" ht="16.5">
      <c r="A264" s="28"/>
      <c r="B264" s="28"/>
      <c r="C264" s="28"/>
      <c r="D264" s="28"/>
      <c r="E264" s="28"/>
      <c r="F264" s="28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 spans="1:25" ht="16.5">
      <c r="A265" s="28"/>
      <c r="B265" s="28"/>
      <c r="C265" s="28"/>
      <c r="D265" s="28"/>
      <c r="E265" s="28"/>
      <c r="F265" s="28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 spans="1:25" ht="16.5">
      <c r="A266" s="28"/>
      <c r="B266" s="28"/>
      <c r="C266" s="28"/>
      <c r="D266" s="28"/>
      <c r="E266" s="28"/>
      <c r="F266" s="28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 spans="1:25" ht="16.5">
      <c r="A267" s="28"/>
      <c r="B267" s="28"/>
      <c r="C267" s="28"/>
      <c r="D267" s="28"/>
      <c r="E267" s="28"/>
      <c r="F267" s="28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 spans="1:25" ht="16.5">
      <c r="A268" s="28"/>
      <c r="B268" s="28"/>
      <c r="C268" s="28"/>
      <c r="D268" s="28"/>
      <c r="E268" s="28"/>
      <c r="F268" s="28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 spans="1:25" ht="16.5">
      <c r="A269" s="28"/>
      <c r="B269" s="28"/>
      <c r="C269" s="28"/>
      <c r="D269" s="28"/>
      <c r="E269" s="28"/>
      <c r="F269" s="28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 spans="1:25" ht="16.5">
      <c r="A270" s="28"/>
      <c r="B270" s="28"/>
      <c r="C270" s="28"/>
      <c r="D270" s="28"/>
      <c r="E270" s="28"/>
      <c r="F270" s="28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 spans="1:25" ht="16.5">
      <c r="A271" s="28"/>
      <c r="B271" s="28"/>
      <c r="C271" s="28"/>
      <c r="D271" s="28"/>
      <c r="E271" s="28"/>
      <c r="F271" s="28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 spans="1:25" ht="16.5">
      <c r="A272" s="28"/>
      <c r="B272" s="28"/>
      <c r="C272" s="28"/>
      <c r="D272" s="28"/>
      <c r="E272" s="28"/>
      <c r="F272" s="28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 spans="1:25" ht="16.5">
      <c r="A273" s="28"/>
      <c r="B273" s="28"/>
      <c r="C273" s="28"/>
      <c r="D273" s="28"/>
      <c r="E273" s="28"/>
      <c r="F273" s="28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 spans="1:25" ht="16.5">
      <c r="A274" s="28"/>
      <c r="B274" s="28"/>
      <c r="C274" s="28"/>
      <c r="D274" s="28"/>
      <c r="E274" s="28"/>
      <c r="F274" s="28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 spans="1:25" ht="16.5">
      <c r="A275" s="28"/>
      <c r="B275" s="28"/>
      <c r="C275" s="28"/>
      <c r="D275" s="28"/>
      <c r="E275" s="28"/>
      <c r="F275" s="28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 spans="1:25" ht="16.5">
      <c r="A276" s="28"/>
      <c r="B276" s="28"/>
      <c r="C276" s="28"/>
      <c r="D276" s="28"/>
      <c r="E276" s="28"/>
      <c r="F276" s="28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 spans="1:25" ht="16.5">
      <c r="A277" s="28"/>
      <c r="B277" s="28"/>
      <c r="C277" s="28"/>
      <c r="D277" s="28"/>
      <c r="E277" s="28"/>
      <c r="F277" s="28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 spans="1:25" ht="16.5">
      <c r="A278" s="28"/>
      <c r="B278" s="28"/>
      <c r="C278" s="28"/>
      <c r="D278" s="28"/>
      <c r="E278" s="28"/>
      <c r="F278" s="28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 spans="1:25" ht="16.5">
      <c r="A279" s="28"/>
      <c r="B279" s="28"/>
      <c r="C279" s="28"/>
      <c r="D279" s="28"/>
      <c r="E279" s="28"/>
      <c r="F279" s="28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 spans="1:25" ht="16.5">
      <c r="A280" s="28"/>
      <c r="B280" s="28"/>
      <c r="C280" s="28"/>
      <c r="D280" s="28"/>
      <c r="E280" s="28"/>
      <c r="F280" s="28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 spans="1:25" ht="16.5">
      <c r="A281" s="28"/>
      <c r="B281" s="28"/>
      <c r="C281" s="28"/>
      <c r="D281" s="28"/>
      <c r="E281" s="28"/>
      <c r="F281" s="28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 spans="1:25" ht="16.5">
      <c r="A282" s="28"/>
      <c r="B282" s="28"/>
      <c r="C282" s="28"/>
      <c r="D282" s="28"/>
      <c r="E282" s="28"/>
      <c r="F282" s="28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 spans="1:25" ht="16.5">
      <c r="A283" s="28"/>
      <c r="B283" s="28"/>
      <c r="C283" s="28"/>
      <c r="D283" s="28"/>
      <c r="E283" s="28"/>
      <c r="F283" s="28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 spans="1:25" ht="16.5">
      <c r="A284" s="28"/>
      <c r="B284" s="28"/>
      <c r="C284" s="28"/>
      <c r="D284" s="28"/>
      <c r="E284" s="28"/>
      <c r="F284" s="28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 spans="1:25" ht="16.5">
      <c r="A285" s="28"/>
      <c r="B285" s="28"/>
      <c r="C285" s="28"/>
      <c r="D285" s="28"/>
      <c r="E285" s="28"/>
      <c r="F285" s="28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 spans="1:25" ht="16.5">
      <c r="A286" s="28"/>
      <c r="B286" s="28"/>
      <c r="C286" s="28"/>
      <c r="D286" s="28"/>
      <c r="E286" s="28"/>
      <c r="F286" s="28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 spans="1:25" ht="16.5">
      <c r="A287" s="28"/>
      <c r="B287" s="28"/>
      <c r="C287" s="28"/>
      <c r="D287" s="28"/>
      <c r="E287" s="28"/>
      <c r="F287" s="28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 spans="1:25" ht="16.5">
      <c r="A288" s="28"/>
      <c r="B288" s="28"/>
      <c r="C288" s="28"/>
      <c r="D288" s="28"/>
      <c r="E288" s="28"/>
      <c r="F288" s="28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 spans="1:25" ht="16.5">
      <c r="A289" s="28"/>
      <c r="B289" s="28"/>
      <c r="C289" s="28"/>
      <c r="D289" s="28"/>
      <c r="E289" s="28"/>
      <c r="F289" s="28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 spans="1:25" ht="16.5">
      <c r="A290" s="28"/>
      <c r="B290" s="28"/>
      <c r="C290" s="28"/>
      <c r="D290" s="28"/>
      <c r="E290" s="28"/>
      <c r="F290" s="28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 spans="1:25" ht="16.5">
      <c r="A291" s="28"/>
      <c r="B291" s="28"/>
      <c r="C291" s="28"/>
      <c r="D291" s="28"/>
      <c r="E291" s="28"/>
      <c r="F291" s="28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 spans="1:25" ht="16.5">
      <c r="A292" s="28"/>
      <c r="B292" s="28"/>
      <c r="C292" s="28"/>
      <c r="D292" s="28"/>
      <c r="E292" s="28"/>
      <c r="F292" s="28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 spans="1:25" ht="16.5">
      <c r="A293" s="28"/>
      <c r="B293" s="28"/>
      <c r="C293" s="28"/>
      <c r="D293" s="28"/>
      <c r="E293" s="28"/>
      <c r="F293" s="28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 spans="1:25" ht="16.5">
      <c r="A294" s="28"/>
      <c r="B294" s="28"/>
      <c r="C294" s="28"/>
      <c r="D294" s="28"/>
      <c r="E294" s="28"/>
      <c r="F294" s="28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 spans="1:25" ht="16.5">
      <c r="A295" s="28"/>
      <c r="B295" s="28"/>
      <c r="C295" s="28"/>
      <c r="D295" s="28"/>
      <c r="E295" s="28"/>
      <c r="F295" s="28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 spans="1:25" ht="16.5">
      <c r="A296" s="28"/>
      <c r="B296" s="28"/>
      <c r="C296" s="28"/>
      <c r="D296" s="28"/>
      <c r="E296" s="28"/>
      <c r="F296" s="28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 spans="1:25" ht="16.5">
      <c r="A297" s="28"/>
      <c r="B297" s="28"/>
      <c r="C297" s="28"/>
      <c r="D297" s="28"/>
      <c r="E297" s="28"/>
      <c r="F297" s="28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 spans="1:25" ht="16.5">
      <c r="A298" s="28"/>
      <c r="B298" s="28"/>
      <c r="C298" s="28"/>
      <c r="D298" s="28"/>
      <c r="E298" s="28"/>
      <c r="F298" s="28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 spans="1:25" ht="16.5">
      <c r="A299" s="28"/>
      <c r="B299" s="28"/>
      <c r="C299" s="28"/>
      <c r="D299" s="28"/>
      <c r="E299" s="28"/>
      <c r="F299" s="28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 spans="1:25" ht="16.5">
      <c r="A300" s="28"/>
      <c r="B300" s="28"/>
      <c r="C300" s="28"/>
      <c r="D300" s="28"/>
      <c r="E300" s="28"/>
      <c r="F300" s="28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 spans="1:25" ht="16.5">
      <c r="A301" s="28"/>
      <c r="B301" s="28"/>
      <c r="C301" s="28"/>
      <c r="D301" s="28"/>
      <c r="E301" s="28"/>
      <c r="F301" s="28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 spans="1:25" ht="16.5">
      <c r="A302" s="28"/>
      <c r="B302" s="28"/>
      <c r="C302" s="28"/>
      <c r="D302" s="28"/>
      <c r="E302" s="28"/>
      <c r="F302" s="28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 spans="1:25" ht="16.5">
      <c r="A303" s="28"/>
      <c r="B303" s="28"/>
      <c r="C303" s="28"/>
      <c r="D303" s="28"/>
      <c r="E303" s="28"/>
      <c r="F303" s="28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 spans="1:25" ht="16.5">
      <c r="A304" s="28"/>
      <c r="B304" s="28"/>
      <c r="C304" s="28"/>
      <c r="D304" s="28"/>
      <c r="E304" s="28"/>
      <c r="F304" s="28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 spans="1:25" ht="16.5">
      <c r="A305" s="28"/>
      <c r="B305" s="28"/>
      <c r="C305" s="28"/>
      <c r="D305" s="28"/>
      <c r="E305" s="28"/>
      <c r="F305" s="28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 spans="1:25" ht="16.5">
      <c r="A306" s="28"/>
      <c r="B306" s="28"/>
      <c r="C306" s="28"/>
      <c r="D306" s="28"/>
      <c r="E306" s="28"/>
      <c r="F306" s="28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 spans="1:16" ht="12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</row>
    <row r="308" spans="1:16" ht="12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</row>
    <row r="309" spans="1:16" ht="12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</row>
    <row r="310" spans="1:16" ht="12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</row>
    <row r="311" spans="1:16" ht="12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</row>
    <row r="312" spans="1:16" ht="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</row>
    <row r="313" spans="1:16" ht="12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</row>
    <row r="314" spans="1:16" ht="12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</row>
    <row r="315" spans="1:16" ht="12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</row>
    <row r="316" spans="1:16" ht="12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</row>
    <row r="317" spans="1:16" ht="12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</row>
    <row r="318" spans="1:16" ht="12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</row>
    <row r="319" spans="1:16" ht="12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</row>
    <row r="320" spans="1:16" ht="12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</row>
    <row r="321" spans="1:16" ht="12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1:16" ht="1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1:16" ht="12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1:16" ht="12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1:16" ht="12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</row>
    <row r="408" spans="1:16" ht="12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</row>
    <row r="409" spans="1:16" ht="12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1:16" ht="12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1:16" ht="12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  <row r="459" spans="1:16" ht="12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</row>
    <row r="460" spans="1:16" ht="12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</row>
    <row r="461" spans="1:16" ht="12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</row>
    <row r="462" spans="1:16" ht="1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</row>
    <row r="463" spans="1:16" ht="12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</row>
    <row r="464" spans="1:16" ht="12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</row>
    <row r="465" spans="1:16" ht="12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</row>
    <row r="466" spans="1:16" ht="12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</row>
    <row r="467" spans="1:16" ht="12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</row>
    <row r="468" spans="1:16" ht="12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</row>
    <row r="469" spans="1:16" ht="12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</row>
    <row r="470" spans="1:16" ht="12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</row>
    <row r="471" spans="1:16" ht="12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</row>
    <row r="472" spans="1:16" ht="1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</row>
    <row r="473" spans="1:16" ht="12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</row>
    <row r="474" spans="1:16" ht="12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</row>
    <row r="475" spans="1:16" ht="12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</row>
    <row r="476" spans="1:16" ht="12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</row>
    <row r="477" spans="1:16" ht="12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</row>
    <row r="478" spans="1:16" ht="12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</row>
    <row r="479" spans="1:16" ht="12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</row>
    <row r="480" spans="1:16" ht="12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</row>
    <row r="481" spans="1:16" ht="12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</row>
    <row r="482" spans="1:16" ht="1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</row>
    <row r="483" spans="1:16" ht="12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</row>
    <row r="484" spans="1:16" ht="12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</row>
    <row r="485" spans="1:16" ht="12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</row>
    <row r="486" spans="1:16" ht="12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</row>
    <row r="487" spans="1:16" ht="12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</row>
    <row r="488" spans="1:16" ht="12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</row>
    <row r="489" spans="1:16" ht="12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</row>
    <row r="490" spans="1:16" ht="12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</row>
    <row r="491" spans="1:16" ht="12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</row>
    <row r="492" spans="1:16" ht="1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</row>
    <row r="493" spans="1:16" ht="12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</row>
    <row r="494" spans="1:16" ht="12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</row>
    <row r="495" spans="1:16" ht="12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</row>
    <row r="496" spans="1:16" ht="12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</row>
    <row r="497" spans="1:16" ht="12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</row>
    <row r="498" spans="1:16" ht="12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</row>
    <row r="499" spans="1:16" ht="12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</row>
    <row r="500" spans="1:16" ht="12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</row>
    <row r="501" spans="1:16" ht="12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</row>
    <row r="502" spans="1:16" ht="1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</row>
    <row r="503" spans="1:16" ht="12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</row>
    <row r="504" spans="1:16" ht="12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</row>
    <row r="505" spans="1:16" ht="12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</row>
    <row r="506" spans="1:16" ht="12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</row>
    <row r="507" spans="1:16" ht="12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</row>
    <row r="508" spans="1:16" ht="12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</row>
    <row r="509" spans="1:16" ht="12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</row>
    <row r="510" spans="1:16" ht="12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</row>
    <row r="511" spans="1:16" ht="12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</row>
    <row r="512" spans="1:16" ht="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</row>
    <row r="513" spans="1:16" ht="12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</row>
    <row r="514" spans="1:16" ht="12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</row>
    <row r="515" spans="1:16" ht="12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</row>
    <row r="516" spans="1:16" ht="12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</row>
    <row r="517" spans="1:16" ht="12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</row>
    <row r="518" spans="1:16" ht="12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</row>
    <row r="519" spans="1:16" ht="12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</row>
    <row r="520" spans="1:16" ht="12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</row>
    <row r="521" spans="1:16" ht="12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</row>
    <row r="522" spans="1:16" ht="1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</row>
    <row r="523" spans="1:16" ht="12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</row>
    <row r="524" spans="1:16" ht="12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</row>
    <row r="525" spans="1:16" ht="12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</row>
    <row r="526" spans="1:16" ht="12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</row>
    <row r="527" spans="1:16" ht="12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</row>
    <row r="528" spans="1:16" ht="12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</row>
    <row r="529" spans="1:16" ht="12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</row>
    <row r="530" spans="1:16" ht="12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</row>
    <row r="531" spans="1:16" ht="12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</row>
    <row r="532" spans="1:16" ht="1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</row>
    <row r="533" spans="1:16" ht="12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</row>
    <row r="534" spans="1:16" ht="12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</row>
    <row r="535" spans="1:16" ht="12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</row>
    <row r="536" spans="1:16" ht="12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</row>
    <row r="537" spans="1:16" ht="12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</row>
    <row r="538" spans="1:16" ht="12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</row>
    <row r="539" spans="1:16" ht="12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</row>
    <row r="540" spans="1:16" ht="12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</row>
    <row r="541" spans="1:16" ht="12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</row>
    <row r="542" spans="1:16" ht="1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</row>
  </sheetData>
  <sheetProtection/>
  <mergeCells count="1">
    <mergeCell ref="A5:O5"/>
  </mergeCells>
  <conditionalFormatting sqref="AB43:AE43 A13:O14 A15:U198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94" r:id="rId1"/>
  <rowBreaks count="1" manualBreakCount="1">
    <brk id="9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eparfait</cp:lastModifiedBy>
  <cp:lastPrinted>2009-10-20T16:34:58Z</cp:lastPrinted>
  <dcterms:created xsi:type="dcterms:W3CDTF">2002-09-19T17:08:28Z</dcterms:created>
  <dcterms:modified xsi:type="dcterms:W3CDTF">2009-10-20T16:35:34Z</dcterms:modified>
  <cp:category/>
  <cp:version/>
  <cp:contentType/>
  <cp:contentStatus/>
</cp:coreProperties>
</file>