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2120" windowHeight="6015" activeTab="1"/>
  </bookViews>
  <sheets>
    <sheet name="Revenues and Expenditures" sheetId="1" r:id="rId1"/>
    <sheet name="SNA" sheetId="2" r:id="rId2"/>
  </sheets>
  <definedNames>
    <definedName name="ASD">'Revenues and Expenditures'!#REF!</definedName>
    <definedName name="LYN">'Revenues and Expenditures'!#REF!</definedName>
    <definedName name="NvsASD">"V2002-06-30"</definedName>
    <definedName name="NvsAutoDrillOk">"VN"</definedName>
    <definedName name="NvsElapsedTime">0.000316435187414754</definedName>
    <definedName name="NvsEndTime">37481.6539959491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3" localSheetId="0">"YYNYN"</definedName>
    <definedName name="NvsTree.DEPARTMENT_ROLLUP" localSheetId="0">"YNNYN"</definedName>
    <definedName name="NvsTree.DEPARTMENT_ROLLUP2" localSheetId="0">"YYNYN"</definedName>
    <definedName name="NvsTree.DEPARTMENT_ROLLUP4" localSheetId="0">"YYNYN"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'Revenues and Expenditures'!$A$1:$Z$31</definedName>
    <definedName name="_xlnm.Print_Titles" localSheetId="0">'Revenues and Expenditures'!$C:$D,'Revenues and Expenditures'!$4:$15</definedName>
    <definedName name="RID">'Revenues and Expenditures'!#REF!</definedName>
    <definedName name="round_as_displayed">MID(CELL("format",'Revenues and Expenditures'!A1),2,1)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<sst xmlns="http://schemas.openxmlformats.org/spreadsheetml/2006/main" count="85" uniqueCount="72">
  <si>
    <t/>
  </si>
  <si>
    <t xml:space="preserve"> </t>
  </si>
  <si>
    <t>Total</t>
  </si>
  <si>
    <t>Salaries</t>
  </si>
  <si>
    <t>Wages</t>
  </si>
  <si>
    <t>Related Benefits</t>
  </si>
  <si>
    <t>Supplies and Expense</t>
  </si>
  <si>
    <t>Revenues</t>
  </si>
  <si>
    <t>Expenditures</t>
  </si>
  <si>
    <t>Managerial Services</t>
  </si>
  <si>
    <t>Utilities</t>
  </si>
  <si>
    <t>Principal and Interest</t>
  </si>
  <si>
    <t>Renewals and Replacements</t>
  </si>
  <si>
    <t>Revenues Over/(Under) Expenditures</t>
  </si>
  <si>
    <t>Operations:</t>
  </si>
  <si>
    <t xml:space="preserve">    Totals</t>
  </si>
  <si>
    <t>%,ATF,FDESCR,UDESCR</t>
  </si>
  <si>
    <t>Bookstore</t>
  </si>
  <si>
    <t xml:space="preserve">Food services </t>
  </si>
  <si>
    <t>Adminstration</t>
  </si>
  <si>
    <t>Building services</t>
  </si>
  <si>
    <t xml:space="preserve">Candy shop </t>
  </si>
  <si>
    <t>Recreation area</t>
  </si>
  <si>
    <t>Rental and leases</t>
  </si>
  <si>
    <t>Fee allocation</t>
  </si>
  <si>
    <t>Interest on investments</t>
  </si>
  <si>
    <t>Cost of Goods Sold</t>
  </si>
  <si>
    <t>%,FDEPTID,TDEPARTMENT_ROLLUP2,NUC_ADMIN</t>
  </si>
  <si>
    <t>%,FDEPTID,TDEPARTMENT_ROLLUP2,NUC_BLDG_SERVICES</t>
  </si>
  <si>
    <t>%,FDEPTID,TDEPARTMENT_ROLLUP2,NCANDY_SHOP</t>
  </si>
  <si>
    <t>%,FDEPTID,TDEPARTMENT_ROLLUP2,NREC_AREA</t>
  </si>
  <si>
    <t>%,FDEPTID,TDEPARTMENT_ROLLUP2,NRENT_&amp;_LEASE</t>
  </si>
  <si>
    <t>%,FDEPTID,TDEPARTMENT_ROLLUP2,NBOOKSTORE</t>
  </si>
  <si>
    <t>Other revenues:</t>
  </si>
  <si>
    <t>Other activities</t>
  </si>
  <si>
    <t xml:space="preserve">  Total other revenues</t>
  </si>
  <si>
    <t>%,FDEPTID,TDEPARTMENT_ROLLUP2,NUNIV_CTR</t>
  </si>
  <si>
    <t>%,FACCOUNT,V400001,V400002,FDEPTID,TDEPARTMENT_ROLLUP2,NUNIVERSITY_CENTER</t>
  </si>
  <si>
    <t>Projects</t>
  </si>
  <si>
    <t xml:space="preserve">  Total operations</t>
  </si>
  <si>
    <t>%,FDEPTID,TDEPARTMENT_ROLLUP2,NUNIVERSITY_CENTER,FACCOUNT,TACCOUNT_ROLLUP3,NINVESTINCOME</t>
  </si>
  <si>
    <t>%,FDEPTID,V8700102000,FPROJECT_ID,TROLLUP_GRANT_PROJT,NMAINT_CONSTR</t>
  </si>
  <si>
    <t>%,LACTUALS,SALLYEAR,FFUND_CODE,TFUND_TREE,NAUXILIARY</t>
  </si>
  <si>
    <t>Assets:</t>
  </si>
  <si>
    <t>Cash and cash equivalents</t>
  </si>
  <si>
    <t>Total Assets</t>
  </si>
  <si>
    <t>Liabilities</t>
  </si>
  <si>
    <t>Total liabilities</t>
  </si>
  <si>
    <t>Net Assets</t>
  </si>
  <si>
    <t>Fund Balances:</t>
  </si>
  <si>
    <t>Operating fund balance -</t>
  </si>
  <si>
    <t>Balance at July 1</t>
  </si>
  <si>
    <t>Revenues over/(under) expenditures</t>
  </si>
  <si>
    <t>Transfers to renewal and replacement fund…………………………………………………….</t>
  </si>
  <si>
    <t>Current fund balance</t>
  </si>
  <si>
    <t>Equipment renewals and replacements -</t>
  </si>
  <si>
    <t>Depreciation charges transferred</t>
  </si>
  <si>
    <t>Transfers from other funds………………………….</t>
  </si>
  <si>
    <t>Total Fund Balances</t>
  </si>
  <si>
    <t>Accounts receivable</t>
  </si>
  <si>
    <t>Inventories</t>
  </si>
  <si>
    <t>Deferred and prepaid expense</t>
  </si>
  <si>
    <t>Accounts payable</t>
  </si>
  <si>
    <t>Deferred revenue</t>
  </si>
  <si>
    <t>Equipment purchases</t>
  </si>
  <si>
    <t>Transfers to unexpended plant fund</t>
  </si>
  <si>
    <t>Analysis C-2B1</t>
  </si>
  <si>
    <t>University Center</t>
  </si>
  <si>
    <t>Analysis of Revenues and Expenditures</t>
  </si>
  <si>
    <t>For The Year Ended June 30, 2009</t>
  </si>
  <si>
    <t>Statement of Net Assets</t>
  </si>
  <si>
    <t>Analysis of Changes in Fund Balances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</si>
</sst>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_);\-"/>
    <numFmt numFmtId="171" formatCode="[Red]\(#,##0\);#,##0_);\-"/>
    <numFmt numFmtId="172" formatCode="#,##0_);[Red]\(#,##0\);\-"/>
    <numFmt numFmtId="173" formatCode="@&quot;. . . . . . . . . . . . . . . . . . . . . . . . . . . . . . . . . . . . .&quot;"/>
    <numFmt numFmtId="174" formatCode="#,##0_);[Red]\(#,##0\);\-\-_)"/>
    <numFmt numFmtId="175" formatCode="#,##0_);[Red]\(#,##0\);\-_)"/>
    <numFmt numFmtId="176" formatCode="0.0000"/>
    <numFmt numFmtId="177" formatCode="m/d/yy\ h:mm\ AM/PM"/>
    <numFmt numFmtId="178" formatCode="#,##0.00_);[Red]\(#,##0.00\);\-\-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[$-409]dddd\,\ mmmm\ dd\,\ yyyy"/>
    <numFmt numFmtId="184" formatCode="[$-409]mmmm\ d\,\ yyyy;@"/>
  </numFmts>
  <fonts count="43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169" fontId="1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0" fontId="5" fillId="0" borderId="0" xfId="42" applyNumberFormat="1" applyFont="1" applyFill="1" applyAlignment="1">
      <alignment vertical="center"/>
    </xf>
    <xf numFmtId="180" fontId="5" fillId="0" borderId="0" xfId="42" applyNumberFormat="1" applyFont="1" applyFill="1" applyAlignment="1">
      <alignment horizontal="right" vertical="center"/>
    </xf>
    <xf numFmtId="180" fontId="5" fillId="0" borderId="0" xfId="42" applyNumberFormat="1" applyFont="1" applyFill="1" applyBorder="1" applyAlignment="1">
      <alignment vertical="center"/>
    </xf>
    <xf numFmtId="180" fontId="5" fillId="0" borderId="0" xfId="42" applyNumberFormat="1" applyFont="1" applyFill="1" applyAlignment="1">
      <alignment horizontal="center" vertical="center"/>
    </xf>
    <xf numFmtId="180" fontId="5" fillId="0" borderId="0" xfId="42" applyNumberFormat="1" applyFont="1" applyFill="1" applyBorder="1" applyAlignment="1">
      <alignment horizontal="right" vertical="center" wrapText="1"/>
    </xf>
    <xf numFmtId="180" fontId="5" fillId="0" borderId="0" xfId="42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0" fontId="6" fillId="0" borderId="0" xfId="42" applyNumberFormat="1" applyFont="1" applyFill="1" applyBorder="1" applyAlignment="1">
      <alignment horizontal="left" vertical="center"/>
    </xf>
    <xf numFmtId="180" fontId="5" fillId="2" borderId="0" xfId="42" applyNumberFormat="1" applyFont="1" applyFill="1" applyAlignment="1">
      <alignment vertical="center"/>
    </xf>
    <xf numFmtId="180" fontId="5" fillId="2" borderId="0" xfId="42" applyNumberFormat="1" applyFont="1" applyFill="1" applyBorder="1" applyAlignment="1">
      <alignment vertical="center"/>
    </xf>
    <xf numFmtId="180" fontId="5" fillId="0" borderId="0" xfId="42" applyNumberFormat="1" applyFont="1" applyBorder="1" applyAlignment="1">
      <alignment vertical="center"/>
    </xf>
    <xf numFmtId="180" fontId="6" fillId="0" borderId="0" xfId="42" applyNumberFormat="1" applyFont="1" applyFill="1" applyBorder="1" applyAlignment="1" quotePrefix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80" fontId="25" fillId="0" borderId="0" xfId="42" applyNumberFormat="1" applyFont="1" applyFill="1" applyAlignment="1">
      <alignment vertical="center"/>
    </xf>
    <xf numFmtId="180" fontId="25" fillId="0" borderId="10" xfId="42" applyNumberFormat="1" applyFont="1" applyFill="1" applyBorder="1" applyAlignment="1">
      <alignment vertical="center"/>
    </xf>
    <xf numFmtId="180" fontId="25" fillId="0" borderId="10" xfId="42" applyNumberFormat="1" applyFont="1" applyFill="1" applyBorder="1" applyAlignment="1">
      <alignment horizontal="right" vertical="center"/>
    </xf>
    <xf numFmtId="180" fontId="25" fillId="0" borderId="0" xfId="42" applyNumberFormat="1" applyFont="1" applyFill="1" applyBorder="1" applyAlignment="1">
      <alignment horizontal="right" vertical="center"/>
    </xf>
    <xf numFmtId="180" fontId="25" fillId="0" borderId="0" xfId="42" applyNumberFormat="1" applyFont="1" applyFill="1" applyAlignment="1">
      <alignment horizontal="center" vertical="center"/>
    </xf>
    <xf numFmtId="180" fontId="25" fillId="0" borderId="0" xfId="42" applyNumberFormat="1" applyFont="1" applyFill="1" applyAlignment="1">
      <alignment horizontal="right" vertical="center"/>
    </xf>
    <xf numFmtId="180" fontId="25" fillId="0" borderId="0" xfId="42" applyNumberFormat="1" applyFont="1" applyFill="1" applyBorder="1" applyAlignment="1">
      <alignment horizontal="right" vertical="center" wrapText="1"/>
    </xf>
    <xf numFmtId="180" fontId="25" fillId="0" borderId="0" xfId="42" applyNumberFormat="1" applyFont="1" applyFill="1" applyBorder="1" applyAlignment="1">
      <alignment vertical="center" wrapText="1"/>
    </xf>
    <xf numFmtId="180" fontId="25" fillId="0" borderId="10" xfId="42" applyNumberFormat="1" applyFont="1" applyFill="1" applyBorder="1" applyAlignment="1">
      <alignment horizontal="center" wrapText="1"/>
    </xf>
    <xf numFmtId="180" fontId="25" fillId="0" borderId="0" xfId="42" applyNumberFormat="1" applyFont="1" applyFill="1" applyBorder="1" applyAlignment="1">
      <alignment horizontal="center" wrapText="1"/>
    </xf>
    <xf numFmtId="180" fontId="25" fillId="0" borderId="10" xfId="42" applyNumberFormat="1" applyFont="1" applyBorder="1" applyAlignment="1">
      <alignment horizontal="center" wrapText="1"/>
    </xf>
    <xf numFmtId="180" fontId="25" fillId="0" borderId="0" xfId="42" applyNumberFormat="1" applyFont="1" applyBorder="1" applyAlignment="1">
      <alignment horizontal="center" wrapText="1"/>
    </xf>
    <xf numFmtId="180" fontId="25" fillId="0" borderId="0" xfId="42" applyNumberFormat="1" applyFont="1" applyFill="1" applyBorder="1" applyAlignment="1">
      <alignment horizontal="center" vertical="center" wrapText="1"/>
    </xf>
    <xf numFmtId="180" fontId="25" fillId="0" borderId="0" xfId="42" applyNumberFormat="1" applyFont="1" applyBorder="1" applyAlignment="1">
      <alignment horizontal="center" vertical="center" wrapText="1"/>
    </xf>
    <xf numFmtId="180" fontId="25" fillId="2" borderId="0" xfId="42" applyNumberFormat="1" applyFont="1" applyFill="1" applyAlignment="1">
      <alignment horizontal="left" vertical="center"/>
    </xf>
    <xf numFmtId="180" fontId="25" fillId="2" borderId="0" xfId="42" applyNumberFormat="1" applyFont="1" applyFill="1" applyAlignment="1">
      <alignment vertical="center"/>
    </xf>
    <xf numFmtId="180" fontId="25" fillId="2" borderId="0" xfId="42" applyNumberFormat="1" applyFont="1" applyFill="1" applyBorder="1" applyAlignment="1">
      <alignment vertical="center"/>
    </xf>
    <xf numFmtId="180" fontId="25" fillId="2" borderId="0" xfId="42" applyNumberFormat="1" applyFont="1" applyFill="1" applyAlignment="1">
      <alignment horizontal="right" vertical="center"/>
    </xf>
    <xf numFmtId="180" fontId="25" fillId="2" borderId="0" xfId="42" applyNumberFormat="1" applyFont="1" applyFill="1" applyBorder="1" applyAlignment="1">
      <alignment horizontal="right" vertical="center"/>
    </xf>
    <xf numFmtId="180" fontId="25" fillId="0" borderId="0" xfId="42" applyNumberFormat="1" applyFont="1" applyFill="1" applyBorder="1" applyAlignment="1">
      <alignment vertical="center"/>
    </xf>
    <xf numFmtId="180" fontId="25" fillId="0" borderId="0" xfId="42" applyNumberFormat="1" applyFont="1" applyFill="1" applyBorder="1" applyAlignment="1">
      <alignment horizontal="left" vertical="center"/>
    </xf>
    <xf numFmtId="182" fontId="25" fillId="0" borderId="0" xfId="44" applyNumberFormat="1" applyFont="1" applyFill="1" applyBorder="1" applyAlignment="1">
      <alignment vertical="center"/>
    </xf>
    <xf numFmtId="182" fontId="25" fillId="0" borderId="0" xfId="44" applyNumberFormat="1" applyFont="1" applyFill="1" applyAlignment="1">
      <alignment vertical="center"/>
    </xf>
    <xf numFmtId="180" fontId="25" fillId="2" borderId="0" xfId="42" applyNumberFormat="1" applyFont="1" applyFill="1" applyBorder="1" applyAlignment="1">
      <alignment horizontal="left" vertical="center"/>
    </xf>
    <xf numFmtId="180" fontId="25" fillId="2" borderId="11" xfId="42" applyNumberFormat="1" applyFont="1" applyFill="1" applyBorder="1" applyAlignment="1">
      <alignment vertical="center"/>
    </xf>
    <xf numFmtId="180" fontId="25" fillId="0" borderId="0" xfId="42" applyNumberFormat="1" applyFont="1" applyFill="1" applyAlignment="1">
      <alignment horizontal="left" vertical="center"/>
    </xf>
    <xf numFmtId="180" fontId="25" fillId="0" borderId="12" xfId="42" applyNumberFormat="1" applyFont="1" applyFill="1" applyBorder="1" applyAlignment="1">
      <alignment vertical="center"/>
    </xf>
    <xf numFmtId="180" fontId="25" fillId="0" borderId="11" xfId="42" applyNumberFormat="1" applyFont="1" applyFill="1" applyBorder="1" applyAlignment="1">
      <alignment vertical="center"/>
    </xf>
    <xf numFmtId="182" fontId="25" fillId="2" borderId="13" xfId="44" applyNumberFormat="1" applyFont="1" applyFill="1" applyBorder="1" applyAlignment="1">
      <alignment vertical="center"/>
    </xf>
    <xf numFmtId="182" fontId="25" fillId="2" borderId="14" xfId="44" applyNumberFormat="1" applyFont="1" applyFill="1" applyBorder="1" applyAlignment="1">
      <alignment vertical="center"/>
    </xf>
    <xf numFmtId="180" fontId="25" fillId="34" borderId="0" xfId="42" applyNumberFormat="1" applyFont="1" applyFill="1" applyBorder="1" applyAlignment="1">
      <alignment horizontal="left" vertical="center"/>
    </xf>
    <xf numFmtId="180" fontId="25" fillId="34" borderId="0" xfId="42" applyNumberFormat="1" applyFont="1" applyFill="1" applyBorder="1" applyAlignment="1">
      <alignment vertical="center"/>
    </xf>
    <xf numFmtId="180" fontId="24" fillId="0" borderId="0" xfId="42" applyNumberFormat="1" applyFont="1" applyFill="1" applyBorder="1" applyAlignment="1">
      <alignment horizontal="center" vertical="center"/>
    </xf>
    <xf numFmtId="184" fontId="24" fillId="0" borderId="0" xfId="0" applyNumberFormat="1" applyFont="1" applyFill="1" applyBorder="1" applyAlignment="1">
      <alignment horizontal="center" vertical="center"/>
    </xf>
    <xf numFmtId="180" fontId="25" fillId="2" borderId="10" xfId="42" applyNumberFormat="1" applyFont="1" applyFill="1" applyBorder="1" applyAlignment="1">
      <alignment vertical="center"/>
    </xf>
    <xf numFmtId="182" fontId="25" fillId="2" borderId="0" xfId="44" applyNumberFormat="1" applyFont="1" applyFill="1" applyAlignment="1">
      <alignment vertical="center"/>
    </xf>
    <xf numFmtId="182" fontId="25" fillId="0" borderId="14" xfId="44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</xdr:row>
      <xdr:rowOff>19050</xdr:rowOff>
    </xdr:from>
    <xdr:to>
      <xdr:col>4</xdr:col>
      <xdr:colOff>85725</xdr:colOff>
      <xdr:row>6</xdr:row>
      <xdr:rowOff>95250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0</xdr:rowOff>
    </xdr:from>
    <xdr:to>
      <xdr:col>6</xdr:col>
      <xdr:colOff>142875</xdr:colOff>
      <xdr:row>5</xdr:row>
      <xdr:rowOff>200025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1"/>
  <sheetViews>
    <sheetView showGridLines="0" zoomScalePageLayoutView="0" workbookViewId="0" topLeftCell="B2">
      <selection activeCell="C11" sqref="C11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24.421875" style="1" customWidth="1"/>
    <col min="4" max="4" width="12.140625" style="1" customWidth="1"/>
    <col min="5" max="5" width="1.7109375" style="1" customWidth="1"/>
    <col min="6" max="6" width="12.140625" style="1" customWidth="1"/>
    <col min="7" max="7" width="1.7109375" style="1" customWidth="1"/>
    <col min="8" max="8" width="12.140625" style="2" customWidth="1"/>
    <col min="9" max="9" width="1.7109375" style="2" customWidth="1"/>
    <col min="10" max="10" width="12.140625" style="2" customWidth="1"/>
    <col min="11" max="11" width="1.7109375" style="2" customWidth="1"/>
    <col min="12" max="12" width="12.140625" style="2" customWidth="1"/>
    <col min="13" max="13" width="1.7109375" style="2" customWidth="1"/>
    <col min="14" max="14" width="12.140625" style="2" customWidth="1"/>
    <col min="15" max="15" width="1.7109375" style="2" customWidth="1"/>
    <col min="16" max="16" width="12.140625" style="1" customWidth="1"/>
    <col min="17" max="17" width="1.7109375" style="1" customWidth="1"/>
    <col min="18" max="18" width="12.140625" style="2" customWidth="1"/>
    <col min="19" max="19" width="1.7109375" style="2" customWidth="1"/>
    <col min="20" max="20" width="12.140625" style="1" customWidth="1"/>
    <col min="21" max="21" width="1.7109375" style="1" customWidth="1"/>
    <col min="22" max="22" width="12.140625" style="2" customWidth="1"/>
    <col min="23" max="23" width="1.7109375" style="2" customWidth="1"/>
    <col min="24" max="24" width="12.140625" style="2" customWidth="1"/>
    <col min="25" max="25" width="1.7109375" style="2" customWidth="1"/>
    <col min="26" max="26" width="12.00390625" style="1" customWidth="1"/>
    <col min="27" max="16384" width="15.7109375" style="1" customWidth="1"/>
  </cols>
  <sheetData>
    <row r="1" spans="1:15" ht="12" hidden="1">
      <c r="A1" s="1" t="s">
        <v>42</v>
      </c>
      <c r="C1" s="1" t="s">
        <v>16</v>
      </c>
      <c r="N1" s="1"/>
      <c r="O1" s="1"/>
    </row>
    <row r="2" spans="14:15" ht="12">
      <c r="N2" s="1"/>
      <c r="O2" s="1"/>
    </row>
    <row r="3" spans="2:26" s="3" customFormat="1" ht="4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s="3" customFormat="1" ht="16.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3" t="s">
        <v>67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s="3" customFormat="1" ht="11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 t="s">
        <v>66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s="3" customFormat="1" ht="16.5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 t="s">
        <v>68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s="3" customFormat="1" ht="16.5"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 t="s">
        <v>69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s="3" customFormat="1" ht="4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8:19" ht="12">
      <c r="H9" s="1"/>
      <c r="I9" s="1"/>
      <c r="J9" s="1"/>
      <c r="K9" s="1"/>
      <c r="N9" s="1"/>
      <c r="O9" s="1"/>
      <c r="R9" s="1"/>
      <c r="S9" s="1"/>
    </row>
    <row r="10" spans="8:19" ht="12">
      <c r="H10" s="1"/>
      <c r="I10" s="1"/>
      <c r="R10" s="1"/>
      <c r="S10" s="1"/>
    </row>
    <row r="11" spans="2:26" ht="13.5">
      <c r="B11" s="14"/>
      <c r="C11" s="14" t="s">
        <v>1</v>
      </c>
      <c r="D11" s="14"/>
      <c r="E11" s="14"/>
      <c r="F11" s="15"/>
      <c r="G11" s="15"/>
      <c r="H11" s="16"/>
      <c r="I11" s="16"/>
      <c r="J11" s="16"/>
      <c r="K11" s="16"/>
      <c r="L11" s="16"/>
      <c r="M11" s="16"/>
      <c r="N11" s="16" t="s">
        <v>8</v>
      </c>
      <c r="O11" s="16"/>
      <c r="P11" s="15"/>
      <c r="Q11" s="15"/>
      <c r="R11" s="16"/>
      <c r="S11" s="16"/>
      <c r="T11" s="16"/>
      <c r="U11" s="16"/>
      <c r="V11" s="16"/>
      <c r="W11" s="16"/>
      <c r="X11" s="16"/>
      <c r="Y11" s="17"/>
      <c r="Z11" s="14"/>
    </row>
    <row r="12" spans="2:26" s="4" customFormat="1" ht="13.5">
      <c r="B12" s="18"/>
      <c r="C12" s="14"/>
      <c r="D12" s="18" t="s">
        <v>1</v>
      </c>
      <c r="E12" s="18"/>
      <c r="F12" s="18"/>
      <c r="G12" s="18"/>
      <c r="H12" s="19" t="s">
        <v>1</v>
      </c>
      <c r="I12" s="19"/>
      <c r="J12" s="19" t="s">
        <v>1</v>
      </c>
      <c r="K12" s="19"/>
      <c r="L12" s="19" t="s">
        <v>1</v>
      </c>
      <c r="M12" s="19"/>
      <c r="N12" s="19"/>
      <c r="O12" s="19"/>
      <c r="P12" s="18" t="s">
        <v>1</v>
      </c>
      <c r="Q12" s="18"/>
      <c r="R12" s="19" t="s">
        <v>1</v>
      </c>
      <c r="S12" s="19"/>
      <c r="T12" s="18"/>
      <c r="U12" s="18"/>
      <c r="V12" s="19" t="s">
        <v>1</v>
      </c>
      <c r="W12" s="19"/>
      <c r="X12" s="19"/>
      <c r="Y12" s="17"/>
      <c r="Z12" s="18" t="s">
        <v>1</v>
      </c>
    </row>
    <row r="13" spans="2:26" s="5" customFormat="1" ht="35.25" customHeight="1">
      <c r="B13" s="20"/>
      <c r="C13" s="21"/>
      <c r="D13" s="22" t="s">
        <v>7</v>
      </c>
      <c r="E13" s="23"/>
      <c r="F13" s="22" t="s">
        <v>26</v>
      </c>
      <c r="G13" s="23"/>
      <c r="H13" s="22" t="s">
        <v>3</v>
      </c>
      <c r="I13" s="23"/>
      <c r="J13" s="22" t="s">
        <v>4</v>
      </c>
      <c r="K13" s="23"/>
      <c r="L13" s="22" t="s">
        <v>5</v>
      </c>
      <c r="M13" s="23"/>
      <c r="N13" s="24" t="s">
        <v>9</v>
      </c>
      <c r="O13" s="25"/>
      <c r="P13" s="22" t="s">
        <v>6</v>
      </c>
      <c r="Q13" s="23"/>
      <c r="R13" s="22" t="s">
        <v>10</v>
      </c>
      <c r="S13" s="23"/>
      <c r="T13" s="22" t="s">
        <v>11</v>
      </c>
      <c r="U13" s="23"/>
      <c r="V13" s="24" t="s">
        <v>12</v>
      </c>
      <c r="W13" s="25"/>
      <c r="X13" s="22" t="s">
        <v>2</v>
      </c>
      <c r="Y13" s="23"/>
      <c r="Z13" s="22" t="s">
        <v>13</v>
      </c>
    </row>
    <row r="14" spans="2:26" s="5" customFormat="1" ht="12" customHeight="1">
      <c r="B14" s="20"/>
      <c r="C14" s="21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7"/>
      <c r="W14" s="27"/>
      <c r="X14" s="26"/>
      <c r="Y14" s="26"/>
      <c r="Z14" s="26"/>
    </row>
    <row r="15" spans="1:26" ht="13.5">
      <c r="A15" s="1" t="s">
        <v>0</v>
      </c>
      <c r="B15" s="28" t="s">
        <v>14</v>
      </c>
      <c r="C15" s="29"/>
      <c r="D15" s="29"/>
      <c r="E15" s="30"/>
      <c r="F15" s="29"/>
      <c r="G15" s="30"/>
      <c r="H15" s="31"/>
      <c r="I15" s="32"/>
      <c r="J15" s="31"/>
      <c r="K15" s="32"/>
      <c r="L15" s="31"/>
      <c r="M15" s="32"/>
      <c r="N15" s="31"/>
      <c r="O15" s="32"/>
      <c r="P15" s="29"/>
      <c r="Q15" s="30"/>
      <c r="R15" s="31"/>
      <c r="S15" s="32"/>
      <c r="T15" s="29"/>
      <c r="U15" s="30"/>
      <c r="V15" s="31"/>
      <c r="W15" s="32"/>
      <c r="X15" s="31"/>
      <c r="Y15" s="32"/>
      <c r="Z15" s="29"/>
    </row>
    <row r="16" spans="1:26" s="3" customFormat="1" ht="13.5">
      <c r="A16" s="3" t="s">
        <v>32</v>
      </c>
      <c r="B16" s="33"/>
      <c r="C16" s="34" t="s">
        <v>17</v>
      </c>
      <c r="D16" s="35">
        <v>5215841</v>
      </c>
      <c r="E16" s="33"/>
      <c r="F16" s="36">
        <v>4051911</v>
      </c>
      <c r="G16" s="33"/>
      <c r="H16" s="36">
        <v>296827</v>
      </c>
      <c r="I16" s="33"/>
      <c r="J16" s="36">
        <v>199056</v>
      </c>
      <c r="K16" s="33"/>
      <c r="L16" s="36">
        <v>106855</v>
      </c>
      <c r="M16" s="33"/>
      <c r="N16" s="36">
        <v>81490</v>
      </c>
      <c r="O16" s="33"/>
      <c r="P16" s="36">
        <v>310619</v>
      </c>
      <c r="Q16" s="33"/>
      <c r="R16" s="36">
        <v>22610</v>
      </c>
      <c r="S16" s="33"/>
      <c r="T16" s="36">
        <v>25369</v>
      </c>
      <c r="U16" s="33"/>
      <c r="V16" s="36">
        <v>13668</v>
      </c>
      <c r="W16" s="33"/>
      <c r="X16" s="36">
        <f aca="true" t="shared" si="0" ref="X16:X23">F16+H16+J16+L16+N16+P16+R16+T16+V16</f>
        <v>5108405</v>
      </c>
      <c r="Y16" s="33"/>
      <c r="Z16" s="35">
        <f aca="true" t="shared" si="1" ref="Z16:Z23">(D16-X16)</f>
        <v>107436</v>
      </c>
    </row>
    <row r="17" spans="1:26" s="3" customFormat="1" ht="13.5">
      <c r="A17" s="3" t="s">
        <v>36</v>
      </c>
      <c r="B17" s="45"/>
      <c r="C17" s="44" t="s">
        <v>18</v>
      </c>
      <c r="D17" s="29">
        <v>1433782</v>
      </c>
      <c r="E17" s="30"/>
      <c r="F17" s="29">
        <v>0</v>
      </c>
      <c r="G17" s="30"/>
      <c r="H17" s="29">
        <v>65</v>
      </c>
      <c r="I17" s="30"/>
      <c r="J17" s="29">
        <v>0</v>
      </c>
      <c r="K17" s="30"/>
      <c r="L17" s="29">
        <v>21</v>
      </c>
      <c r="M17" s="30"/>
      <c r="N17" s="29">
        <v>6271</v>
      </c>
      <c r="O17" s="30"/>
      <c r="P17" s="29">
        <v>1005569</v>
      </c>
      <c r="Q17" s="30"/>
      <c r="R17" s="29">
        <v>11221</v>
      </c>
      <c r="S17" s="30"/>
      <c r="T17" s="29">
        <v>0</v>
      </c>
      <c r="U17" s="30"/>
      <c r="V17" s="29">
        <v>0</v>
      </c>
      <c r="W17" s="30"/>
      <c r="X17" s="29">
        <f t="shared" si="0"/>
        <v>1023147</v>
      </c>
      <c r="Y17" s="30"/>
      <c r="Z17" s="30">
        <f t="shared" si="1"/>
        <v>410635</v>
      </c>
    </row>
    <row r="18" spans="1:26" s="3" customFormat="1" ht="13.5">
      <c r="A18" s="3" t="s">
        <v>27</v>
      </c>
      <c r="B18" s="33"/>
      <c r="C18" s="34" t="s">
        <v>19</v>
      </c>
      <c r="D18" s="14">
        <v>0</v>
      </c>
      <c r="E18" s="33"/>
      <c r="F18" s="14">
        <v>0</v>
      </c>
      <c r="G18" s="33"/>
      <c r="H18" s="14">
        <v>0</v>
      </c>
      <c r="I18" s="33"/>
      <c r="J18" s="14">
        <v>0</v>
      </c>
      <c r="K18" s="33"/>
      <c r="L18" s="14">
        <v>0</v>
      </c>
      <c r="M18" s="33"/>
      <c r="N18" s="14">
        <v>0</v>
      </c>
      <c r="O18" s="33"/>
      <c r="P18" s="14">
        <v>82265</v>
      </c>
      <c r="Q18" s="33"/>
      <c r="R18" s="14">
        <v>0</v>
      </c>
      <c r="S18" s="33"/>
      <c r="T18" s="14">
        <v>0</v>
      </c>
      <c r="U18" s="33"/>
      <c r="V18" s="14">
        <v>0</v>
      </c>
      <c r="W18" s="33"/>
      <c r="X18" s="14">
        <f t="shared" si="0"/>
        <v>82265</v>
      </c>
      <c r="Y18" s="33"/>
      <c r="Z18" s="33">
        <f t="shared" si="1"/>
        <v>-82265</v>
      </c>
    </row>
    <row r="19" spans="1:26" s="3" customFormat="1" ht="13.5">
      <c r="A19" s="10" t="s">
        <v>28</v>
      </c>
      <c r="B19" s="30"/>
      <c r="C19" s="37" t="s">
        <v>20</v>
      </c>
      <c r="D19" s="29">
        <v>7706</v>
      </c>
      <c r="E19" s="30"/>
      <c r="F19" s="29">
        <v>0</v>
      </c>
      <c r="G19" s="30"/>
      <c r="H19" s="29">
        <v>153199</v>
      </c>
      <c r="I19" s="30"/>
      <c r="J19" s="29">
        <v>21662</v>
      </c>
      <c r="K19" s="30"/>
      <c r="L19" s="29">
        <v>40652</v>
      </c>
      <c r="M19" s="30"/>
      <c r="N19" s="29">
        <v>0</v>
      </c>
      <c r="O19" s="30"/>
      <c r="P19" s="29">
        <v>34981</v>
      </c>
      <c r="Q19" s="30"/>
      <c r="R19" s="29">
        <v>41450</v>
      </c>
      <c r="S19" s="30"/>
      <c r="T19" s="29">
        <v>0</v>
      </c>
      <c r="U19" s="30"/>
      <c r="V19" s="29">
        <v>0</v>
      </c>
      <c r="W19" s="30"/>
      <c r="X19" s="29">
        <f t="shared" si="0"/>
        <v>291944</v>
      </c>
      <c r="Y19" s="30"/>
      <c r="Z19" s="30">
        <f t="shared" si="1"/>
        <v>-284238</v>
      </c>
    </row>
    <row r="20" spans="1:26" s="3" customFormat="1" ht="13.5" hidden="1">
      <c r="A20" s="3" t="s">
        <v>29</v>
      </c>
      <c r="B20" s="33"/>
      <c r="C20" s="34" t="s">
        <v>21</v>
      </c>
      <c r="D20" s="14">
        <v>0</v>
      </c>
      <c r="E20" s="33"/>
      <c r="F20" s="14">
        <v>0</v>
      </c>
      <c r="G20" s="33"/>
      <c r="H20" s="14">
        <v>0</v>
      </c>
      <c r="I20" s="33"/>
      <c r="J20" s="14">
        <v>0</v>
      </c>
      <c r="K20" s="33"/>
      <c r="L20" s="14">
        <v>0</v>
      </c>
      <c r="M20" s="33"/>
      <c r="N20" s="14">
        <v>0</v>
      </c>
      <c r="O20" s="33"/>
      <c r="P20" s="14">
        <v>0</v>
      </c>
      <c r="Q20" s="33"/>
      <c r="R20" s="14">
        <v>0</v>
      </c>
      <c r="S20" s="33"/>
      <c r="T20" s="14">
        <v>0</v>
      </c>
      <c r="U20" s="33"/>
      <c r="V20" s="14">
        <v>0</v>
      </c>
      <c r="W20" s="33"/>
      <c r="X20" s="14">
        <f t="shared" si="0"/>
        <v>0</v>
      </c>
      <c r="Y20" s="33"/>
      <c r="Z20" s="33">
        <f t="shared" si="1"/>
        <v>0</v>
      </c>
    </row>
    <row r="21" spans="1:26" s="3" customFormat="1" ht="13.5">
      <c r="A21" s="3" t="s">
        <v>30</v>
      </c>
      <c r="B21" s="33"/>
      <c r="C21" s="34" t="s">
        <v>22</v>
      </c>
      <c r="D21" s="14">
        <v>0</v>
      </c>
      <c r="E21" s="33"/>
      <c r="F21" s="14">
        <v>0</v>
      </c>
      <c r="G21" s="33"/>
      <c r="H21" s="14">
        <v>0</v>
      </c>
      <c r="I21" s="33"/>
      <c r="J21" s="14">
        <v>0</v>
      </c>
      <c r="K21" s="33"/>
      <c r="L21" s="14">
        <v>0</v>
      </c>
      <c r="M21" s="33"/>
      <c r="N21" s="14">
        <v>25085</v>
      </c>
      <c r="O21" s="33"/>
      <c r="P21" s="14">
        <v>0</v>
      </c>
      <c r="Q21" s="33"/>
      <c r="R21" s="14">
        <v>0</v>
      </c>
      <c r="S21" s="33"/>
      <c r="T21" s="14">
        <v>0</v>
      </c>
      <c r="U21" s="33"/>
      <c r="V21" s="14">
        <v>0</v>
      </c>
      <c r="W21" s="33"/>
      <c r="X21" s="14">
        <f t="shared" si="0"/>
        <v>25085</v>
      </c>
      <c r="Y21" s="33"/>
      <c r="Z21" s="33">
        <f t="shared" si="1"/>
        <v>-25085</v>
      </c>
    </row>
    <row r="22" spans="1:26" s="3" customFormat="1" ht="13.5">
      <c r="A22" s="10" t="s">
        <v>31</v>
      </c>
      <c r="B22" s="30"/>
      <c r="C22" s="37" t="s">
        <v>23</v>
      </c>
      <c r="D22" s="29">
        <v>14204</v>
      </c>
      <c r="E22" s="30"/>
      <c r="F22" s="29">
        <v>0</v>
      </c>
      <c r="G22" s="30"/>
      <c r="H22" s="29">
        <v>0</v>
      </c>
      <c r="I22" s="30"/>
      <c r="J22" s="29">
        <v>0</v>
      </c>
      <c r="K22" s="30"/>
      <c r="L22" s="29">
        <v>0</v>
      </c>
      <c r="M22" s="30"/>
      <c r="N22" s="29">
        <v>0</v>
      </c>
      <c r="O22" s="30"/>
      <c r="P22" s="29">
        <v>0</v>
      </c>
      <c r="Q22" s="30"/>
      <c r="R22" s="29">
        <v>0</v>
      </c>
      <c r="S22" s="30"/>
      <c r="T22" s="29">
        <v>0</v>
      </c>
      <c r="U22" s="30"/>
      <c r="V22" s="29">
        <v>0</v>
      </c>
      <c r="W22" s="30"/>
      <c r="X22" s="29">
        <f t="shared" si="0"/>
        <v>0</v>
      </c>
      <c r="Y22" s="30"/>
      <c r="Z22" s="30">
        <f t="shared" si="1"/>
        <v>14204</v>
      </c>
    </row>
    <row r="23" spans="2:26" s="3" customFormat="1" ht="13.5">
      <c r="B23" s="33"/>
      <c r="C23" s="34" t="s">
        <v>34</v>
      </c>
      <c r="D23" s="14">
        <v>5417</v>
      </c>
      <c r="E23" s="33"/>
      <c r="F23" s="14">
        <v>0</v>
      </c>
      <c r="G23" s="33"/>
      <c r="H23" s="14">
        <v>0</v>
      </c>
      <c r="I23" s="33"/>
      <c r="J23" s="14">
        <v>0</v>
      </c>
      <c r="K23" s="33"/>
      <c r="L23" s="14">
        <v>0</v>
      </c>
      <c r="M23" s="33"/>
      <c r="N23" s="14">
        <v>0</v>
      </c>
      <c r="O23" s="33"/>
      <c r="P23" s="14">
        <v>5913</v>
      </c>
      <c r="Q23" s="33"/>
      <c r="R23" s="14">
        <v>0</v>
      </c>
      <c r="S23" s="33"/>
      <c r="T23" s="14">
        <v>0</v>
      </c>
      <c r="U23" s="33"/>
      <c r="V23" s="14">
        <v>0</v>
      </c>
      <c r="W23" s="33"/>
      <c r="X23" s="14">
        <f t="shared" si="0"/>
        <v>5913</v>
      </c>
      <c r="Y23" s="33"/>
      <c r="Z23" s="33">
        <f t="shared" si="1"/>
        <v>-496</v>
      </c>
    </row>
    <row r="24" spans="1:26" s="3" customFormat="1" ht="13.5" hidden="1">
      <c r="A24" s="3" t="s">
        <v>41</v>
      </c>
      <c r="B24" s="33"/>
      <c r="C24" s="34" t="s">
        <v>38</v>
      </c>
      <c r="D24" s="14">
        <v>0</v>
      </c>
      <c r="E24" s="33"/>
      <c r="F24" s="14">
        <v>0</v>
      </c>
      <c r="G24" s="33"/>
      <c r="H24" s="14">
        <v>0</v>
      </c>
      <c r="I24" s="33"/>
      <c r="J24" s="14">
        <v>0</v>
      </c>
      <c r="K24" s="33"/>
      <c r="L24" s="14">
        <v>0</v>
      </c>
      <c r="M24" s="33"/>
      <c r="N24" s="14">
        <v>0</v>
      </c>
      <c r="O24" s="33"/>
      <c r="P24" s="14">
        <v>0</v>
      </c>
      <c r="Q24" s="33"/>
      <c r="R24" s="14">
        <v>0</v>
      </c>
      <c r="S24" s="33"/>
      <c r="T24" s="14">
        <v>0</v>
      </c>
      <c r="U24" s="33"/>
      <c r="V24" s="14">
        <v>0</v>
      </c>
      <c r="W24" s="33"/>
      <c r="X24" s="14">
        <v>0</v>
      </c>
      <c r="Y24" s="33"/>
      <c r="Z24" s="33">
        <v>0</v>
      </c>
    </row>
    <row r="25" spans="1:26" s="3" customFormat="1" ht="13.5">
      <c r="A25" s="10"/>
      <c r="B25" s="30"/>
      <c r="C25" s="37" t="s">
        <v>39</v>
      </c>
      <c r="D25" s="38">
        <f>D16+D17+D18+D19+D20+D21+D22+D23+D24</f>
        <v>6676950</v>
      </c>
      <c r="E25" s="30"/>
      <c r="F25" s="38">
        <f>F16+F17+F18+F19+F20+F21+F22+F23+F24</f>
        <v>4051911</v>
      </c>
      <c r="G25" s="30"/>
      <c r="H25" s="38">
        <f>H16+H17+H18+H19+H20+H21+H22+H23+H24</f>
        <v>450091</v>
      </c>
      <c r="I25" s="30"/>
      <c r="J25" s="38">
        <f>J16+J17+J18+J19+J20+J21+J22+J23+J24</f>
        <v>220718</v>
      </c>
      <c r="K25" s="30"/>
      <c r="L25" s="38">
        <f>L16+L17+L18+L19+L20+L21+L22+L23+L24</f>
        <v>147528</v>
      </c>
      <c r="M25" s="30"/>
      <c r="N25" s="38">
        <f>N16+N17+N18+N19+N20+N21+N22+N23+N24</f>
        <v>112846</v>
      </c>
      <c r="O25" s="30"/>
      <c r="P25" s="38">
        <f>P16+P17+P18+P19+P20+P21+P22+P23+P24</f>
        <v>1439347</v>
      </c>
      <c r="Q25" s="30"/>
      <c r="R25" s="38">
        <f>R16+R17+R18+R19+R20+R21+R22+R23+R24</f>
        <v>75281</v>
      </c>
      <c r="S25" s="30"/>
      <c r="T25" s="38">
        <f>T16+T17+T18+T19+T20+T21+T22+T23+T24</f>
        <v>25369</v>
      </c>
      <c r="U25" s="30"/>
      <c r="V25" s="38">
        <f>V16+V17+V18+V19+V20+V21+V22+V23+V24</f>
        <v>13668</v>
      </c>
      <c r="W25" s="30"/>
      <c r="X25" s="38">
        <f>F25+H25+J25+L25+N25+P25+R25+T25+V25</f>
        <v>6536759</v>
      </c>
      <c r="Y25" s="30"/>
      <c r="Z25" s="38">
        <f>(D25-X25)</f>
        <v>140191</v>
      </c>
    </row>
    <row r="26" spans="2:26" ht="13.5">
      <c r="B26" s="14"/>
      <c r="C26" s="3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3.5">
      <c r="A27" s="9"/>
      <c r="B27" s="28" t="s">
        <v>33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>
      <c r="A28" s="1" t="s">
        <v>37</v>
      </c>
      <c r="B28" s="14"/>
      <c r="C28" s="39" t="s">
        <v>24</v>
      </c>
      <c r="D28" s="14">
        <v>265404</v>
      </c>
      <c r="E28" s="33"/>
      <c r="F28" s="14">
        <v>0</v>
      </c>
      <c r="G28" s="33"/>
      <c r="H28" s="14">
        <v>0</v>
      </c>
      <c r="I28" s="33"/>
      <c r="J28" s="14">
        <v>0</v>
      </c>
      <c r="K28" s="33"/>
      <c r="L28" s="14">
        <v>0</v>
      </c>
      <c r="M28" s="33"/>
      <c r="N28" s="14">
        <v>0</v>
      </c>
      <c r="O28" s="33"/>
      <c r="P28" s="14">
        <v>0</v>
      </c>
      <c r="Q28" s="33"/>
      <c r="R28" s="14">
        <v>0</v>
      </c>
      <c r="S28" s="33"/>
      <c r="T28" s="14">
        <v>0</v>
      </c>
      <c r="U28" s="33"/>
      <c r="V28" s="14">
        <v>0</v>
      </c>
      <c r="W28" s="33"/>
      <c r="X28" s="14">
        <f>F28+H28+J28+L28+N28+P28+R28+T28+V28</f>
        <v>0</v>
      </c>
      <c r="Y28" s="33"/>
      <c r="Z28" s="33">
        <f>(D28-X28)</f>
        <v>265404</v>
      </c>
    </row>
    <row r="29" spans="1:26" ht="13.5">
      <c r="A29" s="9" t="s">
        <v>40</v>
      </c>
      <c r="B29" s="29"/>
      <c r="C29" s="28" t="s">
        <v>25</v>
      </c>
      <c r="D29" s="29">
        <v>9255</v>
      </c>
      <c r="E29" s="30"/>
      <c r="F29" s="29">
        <v>0</v>
      </c>
      <c r="G29" s="30"/>
      <c r="H29" s="29">
        <v>0</v>
      </c>
      <c r="I29" s="30"/>
      <c r="J29" s="29">
        <v>0</v>
      </c>
      <c r="K29" s="30"/>
      <c r="L29" s="29">
        <v>0</v>
      </c>
      <c r="M29" s="30"/>
      <c r="N29" s="29">
        <v>0</v>
      </c>
      <c r="O29" s="30"/>
      <c r="P29" s="29">
        <v>0</v>
      </c>
      <c r="Q29" s="30"/>
      <c r="R29" s="29">
        <v>0</v>
      </c>
      <c r="S29" s="30"/>
      <c r="T29" s="29">
        <v>0</v>
      </c>
      <c r="U29" s="30"/>
      <c r="V29" s="29">
        <v>0</v>
      </c>
      <c r="W29" s="30"/>
      <c r="X29" s="29">
        <f>F29+H29+J29+L29+N29+P29+R29+T29+V29</f>
        <v>0</v>
      </c>
      <c r="Y29" s="30"/>
      <c r="Z29" s="30">
        <f>(D29-X29)</f>
        <v>9255</v>
      </c>
    </row>
    <row r="30" spans="2:26" s="3" customFormat="1" ht="13.5">
      <c r="B30" s="33"/>
      <c r="C30" s="34" t="s">
        <v>35</v>
      </c>
      <c r="D30" s="40">
        <f>SUM(D28:D29)</f>
        <v>274659</v>
      </c>
      <c r="E30" s="33"/>
      <c r="F30" s="40">
        <f>SUM(F28:F29)</f>
        <v>0</v>
      </c>
      <c r="G30" s="33"/>
      <c r="H30" s="40">
        <f>SUM(H28:H29)</f>
        <v>0</v>
      </c>
      <c r="I30" s="33"/>
      <c r="J30" s="40">
        <f>SUM(J28:J29)</f>
        <v>0</v>
      </c>
      <c r="K30" s="33"/>
      <c r="L30" s="40">
        <f>SUM(L28:L29)</f>
        <v>0</v>
      </c>
      <c r="M30" s="33"/>
      <c r="N30" s="40">
        <f>SUM(N28:N29)</f>
        <v>0</v>
      </c>
      <c r="O30" s="33"/>
      <c r="P30" s="40">
        <f>SUM(P28:P29)</f>
        <v>0</v>
      </c>
      <c r="Q30" s="33"/>
      <c r="R30" s="40">
        <f>SUM(R28:R29)</f>
        <v>0</v>
      </c>
      <c r="S30" s="33"/>
      <c r="T30" s="40">
        <f>SUM(T28:T29)</f>
        <v>0</v>
      </c>
      <c r="U30" s="33"/>
      <c r="V30" s="40">
        <f>SUM(V28:V29)</f>
        <v>0</v>
      </c>
      <c r="W30" s="33"/>
      <c r="X30" s="41">
        <f>F30+H30+J30+L30+N30+P30+R30+T30+V30</f>
        <v>0</v>
      </c>
      <c r="Y30" s="33"/>
      <c r="Z30" s="41">
        <f>(D30-X30)</f>
        <v>274659</v>
      </c>
    </row>
    <row r="31" spans="1:26" s="3" customFormat="1" ht="14.25" thickBot="1">
      <c r="A31" s="10"/>
      <c r="B31" s="30"/>
      <c r="C31" s="37" t="s">
        <v>15</v>
      </c>
      <c r="D31" s="42">
        <f>SUM(D25+D30)</f>
        <v>6951609</v>
      </c>
      <c r="E31" s="30"/>
      <c r="F31" s="42">
        <f>SUM(F25+F30)</f>
        <v>4051911</v>
      </c>
      <c r="G31" s="30"/>
      <c r="H31" s="42">
        <f>SUM(H25+H30)</f>
        <v>450091</v>
      </c>
      <c r="I31" s="30"/>
      <c r="J31" s="42">
        <f>SUM(J25+J30)</f>
        <v>220718</v>
      </c>
      <c r="K31" s="30"/>
      <c r="L31" s="42">
        <f>SUM(L25+L30)</f>
        <v>147528</v>
      </c>
      <c r="M31" s="30"/>
      <c r="N31" s="42">
        <f>SUM(N25+N30)</f>
        <v>112846</v>
      </c>
      <c r="O31" s="30"/>
      <c r="P31" s="42">
        <f>SUM(P25+P30)</f>
        <v>1439347</v>
      </c>
      <c r="Q31" s="30"/>
      <c r="R31" s="42">
        <f>SUM(R25+R30)</f>
        <v>75281</v>
      </c>
      <c r="S31" s="30"/>
      <c r="T31" s="42">
        <f>SUM(T25+T30)</f>
        <v>25369</v>
      </c>
      <c r="U31" s="30"/>
      <c r="V31" s="42">
        <f>SUM(V25+V30)</f>
        <v>13668</v>
      </c>
      <c r="W31" s="30"/>
      <c r="X31" s="42">
        <f>F31+H31+J31+L31+N31+P31+R31+T31+V31</f>
        <v>6536759</v>
      </c>
      <c r="Y31" s="30"/>
      <c r="Z31" s="43">
        <f>(D31-X31)</f>
        <v>414850</v>
      </c>
    </row>
    <row r="32" ht="12.75" thickTop="1"/>
  </sheetData>
  <sheetProtection/>
  <printOptions horizontalCentered="1"/>
  <pageMargins left="0.25" right="0.25" top="0.5" bottom="0.5" header="0.5" footer="0.5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/>
  <cols>
    <col min="1" max="1" width="16.28125" style="6" customWidth="1"/>
    <col min="2" max="4" width="2.7109375" style="6" customWidth="1"/>
    <col min="5" max="5" width="3.8515625" style="6" customWidth="1"/>
    <col min="6" max="7" width="9.140625" style="6" customWidth="1"/>
    <col min="8" max="8" width="1.57421875" style="6" customWidth="1"/>
    <col min="9" max="9" width="10.421875" style="6" customWidth="1"/>
    <col min="10" max="10" width="14.00390625" style="6" bestFit="1" customWidth="1"/>
    <col min="11" max="12" width="2.140625" style="6" customWidth="1"/>
    <col min="13" max="13" width="16.7109375" style="6" customWidth="1"/>
    <col min="14" max="16384" width="9.140625" style="6" customWidth="1"/>
  </cols>
  <sheetData>
    <row r="2" spans="1:13" s="11" customFormat="1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1" customFormat="1" ht="16.5">
      <c r="A3" s="8"/>
      <c r="B3" s="7"/>
      <c r="C3" s="7"/>
      <c r="D3" s="7"/>
      <c r="E3" s="7"/>
      <c r="F3" s="7"/>
      <c r="G3" s="7"/>
      <c r="H3" s="7"/>
      <c r="I3" s="7"/>
      <c r="J3" s="13" t="s">
        <v>67</v>
      </c>
      <c r="K3" s="7"/>
      <c r="L3" s="7"/>
      <c r="M3" s="7"/>
    </row>
    <row r="4" spans="1:13" s="11" customFormat="1" ht="16.5">
      <c r="A4" s="8"/>
      <c r="B4" s="7"/>
      <c r="C4" s="7"/>
      <c r="D4" s="7"/>
      <c r="E4" s="7"/>
      <c r="F4" s="7"/>
      <c r="G4" s="7"/>
      <c r="H4" s="7"/>
      <c r="I4" s="7"/>
      <c r="J4" s="13" t="s">
        <v>66</v>
      </c>
      <c r="K4" s="7"/>
      <c r="L4" s="7"/>
      <c r="M4" s="7"/>
    </row>
    <row r="5" spans="1:13" s="11" customFormat="1" ht="6" customHeight="1">
      <c r="A5" s="8"/>
      <c r="B5" s="8"/>
      <c r="C5" s="8"/>
      <c r="D5" s="8"/>
      <c r="E5" s="8"/>
      <c r="F5" s="8"/>
      <c r="G5" s="8"/>
      <c r="H5" s="8"/>
      <c r="I5" s="8"/>
      <c r="J5" s="46"/>
      <c r="K5" s="8"/>
      <c r="L5" s="8"/>
      <c r="M5" s="8"/>
    </row>
    <row r="6" spans="1:13" s="11" customFormat="1" ht="16.5">
      <c r="A6" s="8"/>
      <c r="B6" s="8"/>
      <c r="C6" s="8"/>
      <c r="D6" s="8"/>
      <c r="E6" s="8"/>
      <c r="F6" s="8"/>
      <c r="G6" s="8"/>
      <c r="H6" s="8"/>
      <c r="I6" s="8"/>
      <c r="J6" s="46" t="s">
        <v>70</v>
      </c>
      <c r="K6" s="8"/>
      <c r="L6" s="8"/>
      <c r="M6" s="8"/>
    </row>
    <row r="7" spans="1:13" s="11" customFormat="1" ht="16.5">
      <c r="A7" s="12"/>
      <c r="B7" s="7"/>
      <c r="C7" s="7"/>
      <c r="D7" s="7"/>
      <c r="E7" s="7"/>
      <c r="F7" s="7"/>
      <c r="G7" s="7"/>
      <c r="H7" s="7"/>
      <c r="I7" s="7"/>
      <c r="J7" s="47">
        <v>39994</v>
      </c>
      <c r="K7" s="7"/>
      <c r="L7" s="7"/>
      <c r="M7" s="7"/>
    </row>
    <row r="8" spans="1:13" s="11" customFormat="1" ht="4.5" customHeight="1">
      <c r="A8" s="1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10" ht="12.75" customHeight="1" hidden="1"/>
    <row r="12" spans="1:13" s="1" customFormat="1" ht="13.5">
      <c r="A12" s="29"/>
      <c r="B12" s="29" t="s">
        <v>43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" customFormat="1" ht="13.5">
      <c r="A13" s="14"/>
      <c r="B13" s="14"/>
      <c r="C13" s="14" t="s">
        <v>44</v>
      </c>
      <c r="D13" s="14"/>
      <c r="E13" s="14"/>
      <c r="F13" s="14"/>
      <c r="G13" s="14"/>
      <c r="H13" s="14"/>
      <c r="I13" s="14"/>
      <c r="J13" s="36">
        <v>2020381</v>
      </c>
      <c r="K13" s="14"/>
      <c r="L13" s="39"/>
      <c r="M13" s="14"/>
    </row>
    <row r="14" spans="1:13" s="1" customFormat="1" ht="13.5">
      <c r="A14" s="29"/>
      <c r="B14" s="29"/>
      <c r="C14" s="29" t="s">
        <v>59</v>
      </c>
      <c r="D14" s="29"/>
      <c r="E14" s="29"/>
      <c r="F14" s="29"/>
      <c r="G14" s="29"/>
      <c r="H14" s="29"/>
      <c r="I14" s="29"/>
      <c r="J14" s="29">
        <v>653678</v>
      </c>
      <c r="K14" s="29"/>
      <c r="L14" s="29"/>
      <c r="M14" s="29"/>
    </row>
    <row r="15" spans="1:13" s="1" customFormat="1" ht="13.5">
      <c r="A15" s="14"/>
      <c r="B15" s="14"/>
      <c r="C15" s="14" t="s">
        <v>60</v>
      </c>
      <c r="D15" s="14"/>
      <c r="E15" s="14"/>
      <c r="F15" s="14"/>
      <c r="G15" s="14"/>
      <c r="H15" s="14"/>
      <c r="I15" s="14"/>
      <c r="J15" s="14">
        <v>948933</v>
      </c>
      <c r="K15" s="14"/>
      <c r="L15" s="14"/>
      <c r="M15" s="14"/>
    </row>
    <row r="16" spans="1:13" s="1" customFormat="1" ht="13.5">
      <c r="A16" s="29"/>
      <c r="B16" s="29"/>
      <c r="C16" s="29" t="s">
        <v>61</v>
      </c>
      <c r="D16" s="29"/>
      <c r="E16" s="29"/>
      <c r="F16" s="29"/>
      <c r="G16" s="29"/>
      <c r="H16" s="29"/>
      <c r="I16" s="29"/>
      <c r="J16" s="48">
        <v>0</v>
      </c>
      <c r="K16" s="29"/>
      <c r="L16" s="29"/>
      <c r="M16" s="29"/>
    </row>
    <row r="17" spans="1:13" s="1" customFormat="1" ht="13.5">
      <c r="A17" s="14"/>
      <c r="B17" s="14"/>
      <c r="C17" s="14"/>
      <c r="D17" s="14"/>
      <c r="E17" s="14" t="s">
        <v>45</v>
      </c>
      <c r="F17" s="14"/>
      <c r="G17" s="14"/>
      <c r="H17" s="14"/>
      <c r="I17" s="14"/>
      <c r="J17" s="41">
        <f>SUM(J13:J16)</f>
        <v>3622992</v>
      </c>
      <c r="K17" s="14"/>
      <c r="L17" s="14"/>
      <c r="M17" s="14"/>
    </row>
    <row r="18" spans="1:13" s="1" customFormat="1" ht="13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1" customFormat="1" ht="13.5">
      <c r="A19" s="14"/>
      <c r="B19" s="14" t="s">
        <v>46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1" customFormat="1" ht="13.5">
      <c r="A20" s="29"/>
      <c r="B20" s="29"/>
      <c r="C20" s="29" t="s">
        <v>62</v>
      </c>
      <c r="D20" s="29"/>
      <c r="E20" s="29"/>
      <c r="F20" s="29"/>
      <c r="G20" s="29"/>
      <c r="H20" s="29"/>
      <c r="I20" s="29"/>
      <c r="J20" s="29">
        <v>0</v>
      </c>
      <c r="K20" s="29"/>
      <c r="L20" s="29"/>
      <c r="M20" s="29"/>
    </row>
    <row r="21" spans="1:13" s="1" customFormat="1" ht="13.5">
      <c r="A21" s="14"/>
      <c r="B21" s="14"/>
      <c r="C21" s="14" t="s">
        <v>63</v>
      </c>
      <c r="D21" s="14"/>
      <c r="E21" s="14"/>
      <c r="F21" s="14"/>
      <c r="G21" s="14"/>
      <c r="H21" s="14"/>
      <c r="I21" s="14"/>
      <c r="J21" s="15">
        <v>25262</v>
      </c>
      <c r="K21" s="14"/>
      <c r="L21" s="14"/>
      <c r="M21" s="14"/>
    </row>
    <row r="22" spans="1:13" s="1" customFormat="1" ht="13.5">
      <c r="A22" s="29"/>
      <c r="B22" s="29"/>
      <c r="C22" s="29"/>
      <c r="D22" s="29"/>
      <c r="E22" s="29" t="s">
        <v>47</v>
      </c>
      <c r="F22" s="29"/>
      <c r="G22" s="29"/>
      <c r="H22" s="29"/>
      <c r="I22" s="29"/>
      <c r="J22" s="38">
        <f>SUM(J20:J21)</f>
        <v>25262</v>
      </c>
      <c r="K22" s="29"/>
      <c r="L22" s="29"/>
      <c r="M22" s="29"/>
    </row>
    <row r="23" spans="1:13" s="1" customFormat="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" customFormat="1" ht="14.25" thickBot="1">
      <c r="A24" s="29"/>
      <c r="B24" s="29"/>
      <c r="C24" s="29"/>
      <c r="D24" s="29"/>
      <c r="E24" s="29" t="s">
        <v>48</v>
      </c>
      <c r="F24" s="29"/>
      <c r="G24" s="29"/>
      <c r="H24" s="29"/>
      <c r="I24" s="29"/>
      <c r="J24" s="43">
        <f>+J17-J22</f>
        <v>3597730</v>
      </c>
      <c r="K24" s="29"/>
      <c r="L24" s="28"/>
      <c r="M24" s="29"/>
    </row>
    <row r="25" s="1" customFormat="1" ht="12.75" thickTop="1"/>
    <row r="26" s="1" customFormat="1" ht="12"/>
    <row r="27" spans="1:13" s="3" customFormat="1" ht="4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3" customFormat="1" ht="16.5">
      <c r="A28" s="8"/>
      <c r="B28" s="8"/>
      <c r="C28" s="8"/>
      <c r="D28" s="8"/>
      <c r="E28" s="8"/>
      <c r="F28" s="8"/>
      <c r="G28" s="8"/>
      <c r="H28" s="8"/>
      <c r="I28" s="8"/>
      <c r="J28" s="46" t="s">
        <v>71</v>
      </c>
      <c r="K28" s="8"/>
      <c r="L28" s="8"/>
      <c r="M28" s="8"/>
    </row>
    <row r="29" spans="1:13" s="3" customFormat="1" ht="16.5">
      <c r="A29" s="8"/>
      <c r="B29" s="8"/>
      <c r="C29" s="8"/>
      <c r="D29" s="8"/>
      <c r="E29" s="8"/>
      <c r="F29" s="8"/>
      <c r="G29" s="8"/>
      <c r="H29" s="8"/>
      <c r="I29" s="8"/>
      <c r="J29" s="46" t="s">
        <v>69</v>
      </c>
      <c r="K29" s="8"/>
      <c r="L29" s="8"/>
      <c r="M29" s="8"/>
    </row>
    <row r="30" spans="1:13" s="3" customFormat="1" ht="4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="1" customFormat="1" ht="12"/>
    <row r="32" spans="1:13" s="1" customFormat="1" ht="13.5">
      <c r="A32" s="29"/>
      <c r="B32" s="29" t="s">
        <v>49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1" customFormat="1" ht="13.5">
      <c r="A33" s="14"/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1" customFormat="1" ht="13.5">
      <c r="A34" s="29"/>
      <c r="B34" s="29"/>
      <c r="C34" s="29"/>
      <c r="D34" s="29" t="s">
        <v>51</v>
      </c>
      <c r="E34" s="29"/>
      <c r="F34" s="29"/>
      <c r="G34" s="29"/>
      <c r="H34" s="29"/>
      <c r="I34" s="29"/>
      <c r="J34" s="49">
        <v>2674652</v>
      </c>
      <c r="K34" s="29"/>
      <c r="L34" s="28"/>
      <c r="M34" s="29"/>
    </row>
    <row r="35" spans="1:13" s="1" customFormat="1" ht="13.5">
      <c r="A35" s="14"/>
      <c r="B35" s="14"/>
      <c r="C35" s="14"/>
      <c r="D35" s="14" t="s">
        <v>52</v>
      </c>
      <c r="E35" s="14"/>
      <c r="F35" s="14"/>
      <c r="G35" s="14"/>
      <c r="H35" s="14"/>
      <c r="I35" s="14"/>
      <c r="J35" s="14">
        <v>414850</v>
      </c>
      <c r="K35" s="14"/>
      <c r="L35" s="14"/>
      <c r="M35" s="14"/>
    </row>
    <row r="36" spans="1:13" s="1" customFormat="1" ht="13.5">
      <c r="A36" s="29"/>
      <c r="B36" s="29"/>
      <c r="C36" s="29"/>
      <c r="D36" s="29" t="s">
        <v>65</v>
      </c>
      <c r="E36" s="29"/>
      <c r="F36" s="29"/>
      <c r="G36" s="29"/>
      <c r="H36" s="29"/>
      <c r="I36" s="29"/>
      <c r="J36" s="29">
        <v>429378</v>
      </c>
      <c r="K36" s="29"/>
      <c r="L36" s="29"/>
      <c r="M36" s="29"/>
    </row>
    <row r="37" spans="1:13" s="1" customFormat="1" ht="13.5" hidden="1">
      <c r="A37" s="14"/>
      <c r="B37" s="14"/>
      <c r="C37" s="14"/>
      <c r="D37" s="14" t="s">
        <v>53</v>
      </c>
      <c r="E37" s="14"/>
      <c r="F37" s="14"/>
      <c r="G37" s="14"/>
      <c r="H37" s="14"/>
      <c r="I37" s="14"/>
      <c r="J37" s="15">
        <v>0</v>
      </c>
      <c r="K37" s="14"/>
      <c r="L37" s="14"/>
      <c r="M37" s="14"/>
    </row>
    <row r="38" spans="1:13" s="1" customFormat="1" ht="13.5">
      <c r="A38" s="14"/>
      <c r="B38" s="14"/>
      <c r="C38" s="14"/>
      <c r="D38" s="14"/>
      <c r="E38" s="14" t="s">
        <v>54</v>
      </c>
      <c r="F38" s="14"/>
      <c r="G38" s="14"/>
      <c r="H38" s="14"/>
      <c r="I38" s="14"/>
      <c r="J38" s="41">
        <f>SUM(J34:J37)</f>
        <v>3518880</v>
      </c>
      <c r="K38" s="14"/>
      <c r="L38" s="14"/>
      <c r="M38" s="14"/>
    </row>
    <row r="39" spans="1:13" s="1" customFormat="1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s="1" customFormat="1" ht="13.5">
      <c r="A40" s="14"/>
      <c r="B40" s="14"/>
      <c r="C40" s="14" t="s">
        <v>55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1" customFormat="1" ht="13.5">
      <c r="A41" s="29"/>
      <c r="B41" s="29"/>
      <c r="C41" s="29"/>
      <c r="D41" s="29" t="s">
        <v>51</v>
      </c>
      <c r="E41" s="29"/>
      <c r="F41" s="29"/>
      <c r="G41" s="29"/>
      <c r="H41" s="29"/>
      <c r="I41" s="29"/>
      <c r="J41" s="29">
        <v>65182</v>
      </c>
      <c r="K41" s="29"/>
      <c r="L41" s="29"/>
      <c r="M41" s="29"/>
    </row>
    <row r="42" spans="1:13" s="1" customFormat="1" ht="13.5">
      <c r="A42" s="14"/>
      <c r="B42" s="14"/>
      <c r="C42" s="14"/>
      <c r="D42" s="14" t="s">
        <v>56</v>
      </c>
      <c r="E42" s="14"/>
      <c r="F42" s="14"/>
      <c r="G42" s="14"/>
      <c r="H42" s="14"/>
      <c r="I42" s="14"/>
      <c r="J42" s="14">
        <v>13668</v>
      </c>
      <c r="K42" s="14"/>
      <c r="L42" s="14"/>
      <c r="M42" s="14"/>
    </row>
    <row r="43" spans="1:13" s="1" customFormat="1" ht="13.5">
      <c r="A43" s="29"/>
      <c r="B43" s="29"/>
      <c r="C43" s="29"/>
      <c r="D43" s="29" t="s">
        <v>64</v>
      </c>
      <c r="E43" s="29"/>
      <c r="F43" s="29"/>
      <c r="G43" s="29"/>
      <c r="H43" s="29"/>
      <c r="I43" s="29"/>
      <c r="J43" s="29">
        <v>0</v>
      </c>
      <c r="K43" s="29"/>
      <c r="L43" s="29"/>
      <c r="M43" s="29"/>
    </row>
    <row r="44" spans="1:13" s="1" customFormat="1" ht="13.5" hidden="1">
      <c r="A44" s="14"/>
      <c r="B44" s="14"/>
      <c r="C44" s="14"/>
      <c r="D44" s="14" t="s">
        <v>57</v>
      </c>
      <c r="E44" s="14"/>
      <c r="F44" s="14"/>
      <c r="G44" s="14"/>
      <c r="H44" s="14"/>
      <c r="I44" s="14"/>
      <c r="J44" s="15">
        <v>0</v>
      </c>
      <c r="K44" s="14"/>
      <c r="L44" s="14"/>
      <c r="M44" s="14"/>
    </row>
    <row r="45" spans="1:13" s="1" customFormat="1" ht="13.5">
      <c r="A45" s="14"/>
      <c r="B45" s="14"/>
      <c r="C45" s="14"/>
      <c r="D45" s="14"/>
      <c r="E45" s="14" t="s">
        <v>54</v>
      </c>
      <c r="F45" s="14"/>
      <c r="G45" s="14"/>
      <c r="H45" s="14"/>
      <c r="I45" s="14"/>
      <c r="J45" s="41">
        <f>SUM(J41:J44)</f>
        <v>78850</v>
      </c>
      <c r="K45" s="14"/>
      <c r="L45" s="14"/>
      <c r="M45" s="14"/>
    </row>
    <row r="46" spans="1:13" s="1" customFormat="1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s="1" customFormat="1" ht="14.25" thickBot="1">
      <c r="A47" s="14"/>
      <c r="B47" s="14"/>
      <c r="C47" s="14"/>
      <c r="D47" s="14"/>
      <c r="E47" s="14" t="s">
        <v>58</v>
      </c>
      <c r="F47" s="14"/>
      <c r="G47" s="14"/>
      <c r="H47" s="14"/>
      <c r="I47" s="14"/>
      <c r="J47" s="50">
        <f>+J38+J45</f>
        <v>3597730</v>
      </c>
      <c r="K47" s="14"/>
      <c r="L47" s="39"/>
      <c r="M47" s="14"/>
    </row>
    <row r="48" s="1" customFormat="1" ht="12.75" thickTop="1"/>
  </sheetData>
  <sheetProtection/>
  <printOptions/>
  <pageMargins left="0.75" right="0.75" top="1" bottom="1" header="0.5" footer="0.5"/>
  <pageSetup fitToHeight="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2010-05-13T20:01:06Z</cp:lastPrinted>
  <dcterms:created xsi:type="dcterms:W3CDTF">1999-07-13T23:41:35Z</dcterms:created>
  <dcterms:modified xsi:type="dcterms:W3CDTF">2010-05-13T20:02:34Z</dcterms:modified>
  <cp:category/>
  <cp:version/>
  <cp:contentType/>
  <cp:contentStatus/>
</cp:coreProperties>
</file>