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290" activeTab="0"/>
  </bookViews>
  <sheets>
    <sheet name="BS" sheetId="1" r:id="rId1"/>
    <sheet name="Oper stmt" sheetId="2" r:id="rId2"/>
  </sheets>
  <definedNames>
    <definedName name="_Regression_Int" localSheetId="1" hidden="1">1</definedName>
    <definedName name="_xlnm.Print_Area" localSheetId="1">'Oper stmt'!$A$1:$Q$39</definedName>
    <definedName name="Print_Area_MI" localSheetId="1">'Oper stmt'!#REF!</definedName>
  </definedNames>
  <calcPr fullCalcOnLoad="1"/>
</workbook>
</file>

<file path=xl/sharedStrings.xml><?xml version="1.0" encoding="utf-8"?>
<sst xmlns="http://schemas.openxmlformats.org/spreadsheetml/2006/main" count="119" uniqueCount="52">
  <si>
    <t>University</t>
  </si>
  <si>
    <t>Food</t>
  </si>
  <si>
    <t>Court</t>
  </si>
  <si>
    <t>Total</t>
  </si>
  <si>
    <t>Service</t>
  </si>
  <si>
    <t>Bookstore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</si>
  <si>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</si>
  <si>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</si>
  <si>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</si>
  <si>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</si>
  <si>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</si>
  <si>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</si>
  <si>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</si>
  <si>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</si>
  <si>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</si>
  <si>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</si>
  <si>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</si>
  <si>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</si>
  <si>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</si>
  <si>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</si>
  <si>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</si>
  <si>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</si>
  <si>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</si>
  <si>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</si>
  <si>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</si>
  <si>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Equipment</t>
  </si>
  <si>
    <t>Total operating expenditures</t>
  </si>
  <si>
    <t xml:space="preserve">over operating expense </t>
  </si>
  <si>
    <t>Interest on investments</t>
  </si>
  <si>
    <t>Excess revenue over expenditures</t>
  </si>
  <si>
    <t xml:space="preserve"> </t>
  </si>
  <si>
    <t>ANALYSIS OF REVENUES AND EXPENDITURES</t>
  </si>
  <si>
    <t>STATEMENT OF NET ASSETS</t>
  </si>
  <si>
    <t xml:space="preserve"> Athletics</t>
  </si>
  <si>
    <t>Assets:</t>
  </si>
  <si>
    <t xml:space="preserve">Cash and investments </t>
  </si>
  <si>
    <t>Inventories on hand</t>
  </si>
  <si>
    <t>Accounts receivable</t>
  </si>
  <si>
    <t>Total assets</t>
  </si>
  <si>
    <t>Liabilities and Fund Balances:</t>
  </si>
  <si>
    <t>Deferred revenues</t>
  </si>
  <si>
    <t>Total liabilities</t>
  </si>
  <si>
    <t>Fund balance-</t>
  </si>
  <si>
    <t xml:space="preserve">Excess of revenue over expenditures </t>
  </si>
  <si>
    <t>Total liabilities and fund balance</t>
  </si>
  <si>
    <t>For the Year Ended June 30, 2012</t>
  </si>
  <si>
    <t>Game Guarantees</t>
  </si>
  <si>
    <t>Athletics - Camps</t>
  </si>
  <si>
    <t>Utilities</t>
  </si>
  <si>
    <t>As of June 30, 2012</t>
  </si>
  <si>
    <t>Balance July 1, 2011</t>
  </si>
  <si>
    <t>Fund balance June 30,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</si>
</sst>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68" fontId="2" fillId="0" borderId="0" xfId="44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Fill="1" applyAlignment="1" applyProtection="1">
      <alignment vertical="center"/>
      <protection/>
    </xf>
    <xf numFmtId="166" fontId="2" fillId="0" borderId="0" xfId="42" applyNumberFormat="1" applyFont="1" applyFill="1" applyAlignment="1">
      <alignment vertical="center"/>
    </xf>
    <xf numFmtId="168" fontId="2" fillId="0" borderId="0" xfId="44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168" fontId="6" fillId="0" borderId="0" xfId="44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 locked="0"/>
    </xf>
    <xf numFmtId="166" fontId="6" fillId="0" borderId="11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>
      <alignment vertical="center"/>
    </xf>
    <xf numFmtId="168" fontId="6" fillId="0" borderId="12" xfId="44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47625</xdr:rowOff>
    </xdr:from>
    <xdr:to>
      <xdr:col>3</xdr:col>
      <xdr:colOff>1828800</xdr:colOff>
      <xdr:row>4</xdr:row>
      <xdr:rowOff>161925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0</xdr:rowOff>
    </xdr:from>
    <xdr:to>
      <xdr:col>3</xdr:col>
      <xdr:colOff>1752600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">
      <selection activeCell="A1" sqref="A1:D8"/>
    </sheetView>
  </sheetViews>
  <sheetFormatPr defaultColWidth="10.875" defaultRowHeight="12.75"/>
  <cols>
    <col min="1" max="3" width="2.625" style="1" customWidth="1"/>
    <col min="4" max="4" width="28.625" style="1" customWidth="1"/>
    <col min="5" max="5" width="10.625" style="1" customWidth="1"/>
    <col min="6" max="6" width="1.625" style="21" customWidth="1"/>
    <col min="7" max="7" width="10.625" style="1" customWidth="1"/>
    <col min="8" max="8" width="1.625" style="21" customWidth="1"/>
    <col min="9" max="9" width="10.625" style="1" customWidth="1"/>
    <col min="10" max="10" width="1.625" style="21" customWidth="1"/>
    <col min="11" max="11" width="10.625" style="1" customWidth="1"/>
    <col min="12" max="12" width="1.625" style="21" customWidth="1"/>
    <col min="13" max="13" width="10.625" style="1" customWidth="1"/>
    <col min="14" max="14" width="1.625" style="21" customWidth="1"/>
    <col min="15" max="15" width="10.375" style="1" customWidth="1"/>
    <col min="16" max="16" width="1.625" style="21" customWidth="1"/>
    <col min="17" max="17" width="10.5039062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 customWidth="1"/>
    <col min="23" max="23" width="12.625" style="1" customWidth="1"/>
    <col min="24" max="25" width="11.625" style="1" customWidth="1"/>
    <col min="26" max="27" width="10.875" style="1" customWidth="1"/>
    <col min="28" max="31" width="11.625" style="1" customWidth="1"/>
    <col min="32" max="32" width="12.625" style="1" customWidth="1"/>
    <col min="33" max="35" width="11.625" style="1" customWidth="1"/>
    <col min="36" max="37" width="10.875" style="1" customWidth="1"/>
    <col min="38" max="39" width="11.625" style="1" customWidth="1"/>
    <col min="40" max="16384" width="10.875" style="1" customWidth="1"/>
  </cols>
  <sheetData>
    <row r="1" spans="1:17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>
      <c r="A3" s="45"/>
      <c r="B3" s="45"/>
      <c r="C3" s="45"/>
      <c r="D3" s="45"/>
      <c r="E3" s="46" t="s">
        <v>32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>
      <c r="A5" s="45"/>
      <c r="B5" s="45"/>
      <c r="C5" s="45"/>
      <c r="D5" s="45"/>
      <c r="E5" s="46" t="s">
        <v>49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">
      <c r="A6" s="45"/>
      <c r="B6" s="45"/>
      <c r="C6" s="45"/>
      <c r="D6" s="4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>
      <c r="A7" s="45"/>
      <c r="B7" s="45"/>
      <c r="C7" s="45"/>
      <c r="D7" s="4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>
      <c r="A8" s="45"/>
      <c r="B8" s="45"/>
      <c r="C8" s="45"/>
      <c r="D8" s="4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6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5" s="10" customFormat="1" ht="12.75">
      <c r="A10" s="22"/>
      <c r="B10" s="22"/>
      <c r="C10" s="22"/>
      <c r="D10" s="22"/>
      <c r="E10" s="22"/>
      <c r="F10" s="40"/>
      <c r="G10" s="22"/>
      <c r="H10" s="40"/>
      <c r="I10" s="22"/>
      <c r="J10" s="40"/>
      <c r="K10" s="22"/>
      <c r="L10" s="40"/>
      <c r="M10" s="24" t="s">
        <v>0</v>
      </c>
      <c r="N10" s="40"/>
      <c r="O10" s="22"/>
    </row>
    <row r="11" spans="1:15" s="10" customFormat="1" ht="12.75">
      <c r="A11" s="22"/>
      <c r="B11" s="22"/>
      <c r="C11" s="22"/>
      <c r="D11" s="22"/>
      <c r="E11" s="22"/>
      <c r="F11" s="40"/>
      <c r="G11" s="24" t="s">
        <v>1</v>
      </c>
      <c r="H11" s="40"/>
      <c r="I11" s="22"/>
      <c r="J11" s="40"/>
      <c r="K11" s="24" t="s">
        <v>0</v>
      </c>
      <c r="L11" s="40"/>
      <c r="M11" s="24" t="s">
        <v>2</v>
      </c>
      <c r="N11" s="40"/>
      <c r="O11" s="22"/>
    </row>
    <row r="12" spans="1:15" s="10" customFormat="1" ht="12.75">
      <c r="A12" s="22"/>
      <c r="B12" s="22"/>
      <c r="C12" s="22"/>
      <c r="D12" s="22"/>
      <c r="E12" s="41" t="s">
        <v>3</v>
      </c>
      <c r="F12" s="40"/>
      <c r="G12" s="41" t="s">
        <v>4</v>
      </c>
      <c r="H12" s="40"/>
      <c r="I12" s="41" t="s">
        <v>5</v>
      </c>
      <c r="J12" s="40"/>
      <c r="K12" s="41" t="s">
        <v>6</v>
      </c>
      <c r="L12" s="40"/>
      <c r="M12" s="41" t="s">
        <v>7</v>
      </c>
      <c r="N12" s="40"/>
      <c r="O12" s="41" t="s">
        <v>33</v>
      </c>
    </row>
    <row r="13" spans="1:15" s="10" customFormat="1" ht="12.75">
      <c r="A13" s="22"/>
      <c r="B13" s="22"/>
      <c r="C13" s="22"/>
      <c r="D13" s="22"/>
      <c r="E13" s="23"/>
      <c r="F13" s="40"/>
      <c r="G13" s="23"/>
      <c r="H13" s="40"/>
      <c r="I13" s="23"/>
      <c r="J13" s="40"/>
      <c r="K13" s="23"/>
      <c r="L13" s="40"/>
      <c r="M13" s="23"/>
      <c r="N13" s="40"/>
      <c r="O13" s="42"/>
    </row>
    <row r="14" spans="1:15" s="10" customFormat="1" ht="12.75">
      <c r="A14" s="29" t="s">
        <v>34</v>
      </c>
      <c r="B14" s="22"/>
      <c r="C14" s="22"/>
      <c r="D14" s="22"/>
      <c r="E14" s="27"/>
      <c r="F14" s="43"/>
      <c r="G14" s="27"/>
      <c r="H14" s="43"/>
      <c r="I14" s="27"/>
      <c r="J14" s="43"/>
      <c r="K14" s="27"/>
      <c r="L14" s="43"/>
      <c r="M14" s="27"/>
      <c r="N14" s="43"/>
      <c r="O14" s="22"/>
    </row>
    <row r="15" spans="1:16" s="10" customFormat="1" ht="12.75">
      <c r="A15" s="22"/>
      <c r="B15" s="29" t="s">
        <v>35</v>
      </c>
      <c r="C15" s="22"/>
      <c r="D15" s="22"/>
      <c r="E15" s="31">
        <f>SUM(G15:P15)</f>
        <v>1028760</v>
      </c>
      <c r="F15" s="44"/>
      <c r="G15" s="31">
        <f>-458383-5673</f>
        <v>-464056</v>
      </c>
      <c r="H15" s="44" t="s">
        <v>30</v>
      </c>
      <c r="I15" s="31">
        <f>1693663-417754-40743</f>
        <v>1235166</v>
      </c>
      <c r="J15" s="44" t="s">
        <v>30</v>
      </c>
      <c r="K15" s="31">
        <v>24169</v>
      </c>
      <c r="L15" s="44" t="s">
        <v>30</v>
      </c>
      <c r="M15" s="31">
        <v>16903</v>
      </c>
      <c r="N15" s="44"/>
      <c r="O15" s="31">
        <v>216578</v>
      </c>
      <c r="P15" s="20"/>
    </row>
    <row r="16" spans="1:16" s="10" customFormat="1" ht="12.75">
      <c r="A16" s="22"/>
      <c r="B16" s="29" t="s">
        <v>36</v>
      </c>
      <c r="C16" s="22"/>
      <c r="D16" s="22"/>
      <c r="E16" s="32">
        <f>SUM(G16:P16)</f>
        <v>423427</v>
      </c>
      <c r="F16" s="33"/>
      <c r="G16" s="32">
        <v>5673</v>
      </c>
      <c r="H16" s="33" t="s">
        <v>30</v>
      </c>
      <c r="I16" s="32">
        <v>417754</v>
      </c>
      <c r="J16" s="33" t="s">
        <v>30</v>
      </c>
      <c r="K16" s="32">
        <v>0</v>
      </c>
      <c r="L16" s="33" t="s">
        <v>30</v>
      </c>
      <c r="M16" s="32">
        <v>0</v>
      </c>
      <c r="N16" s="33"/>
      <c r="O16" s="32">
        <v>0</v>
      </c>
      <c r="P16" s="20"/>
    </row>
    <row r="17" spans="1:16" s="10" customFormat="1" ht="12.75">
      <c r="A17" s="22"/>
      <c r="B17" s="29" t="s">
        <v>37</v>
      </c>
      <c r="C17" s="22"/>
      <c r="D17" s="22"/>
      <c r="E17" s="32">
        <f>SUM(G17:P17)</f>
        <v>40743</v>
      </c>
      <c r="F17" s="33"/>
      <c r="G17" s="32">
        <v>0</v>
      </c>
      <c r="H17" s="33" t="s">
        <v>30</v>
      </c>
      <c r="I17" s="32">
        <f>40645+98</f>
        <v>40743</v>
      </c>
      <c r="J17" s="33" t="s">
        <v>30</v>
      </c>
      <c r="K17" s="32">
        <v>0</v>
      </c>
      <c r="L17" s="33" t="s">
        <v>30</v>
      </c>
      <c r="M17" s="32">
        <v>0</v>
      </c>
      <c r="N17" s="33"/>
      <c r="O17" s="32">
        <v>0</v>
      </c>
      <c r="P17" s="20"/>
    </row>
    <row r="18" spans="1:16" s="10" customFormat="1" ht="12.75">
      <c r="A18" s="22"/>
      <c r="B18" s="22"/>
      <c r="C18" s="29" t="s">
        <v>38</v>
      </c>
      <c r="D18" s="22"/>
      <c r="E18" s="36">
        <f>SUM(E15:E17)</f>
        <v>1492930</v>
      </c>
      <c r="F18" s="33"/>
      <c r="G18" s="36">
        <f>SUM(G15:G17)</f>
        <v>-458383</v>
      </c>
      <c r="H18" s="33"/>
      <c r="I18" s="36">
        <f>SUM(I15:I17)</f>
        <v>1693663</v>
      </c>
      <c r="J18" s="33"/>
      <c r="K18" s="36">
        <f>SUM(K15:K17)</f>
        <v>24169</v>
      </c>
      <c r="L18" s="33"/>
      <c r="M18" s="36">
        <f>SUM(M15:M17)</f>
        <v>16903</v>
      </c>
      <c r="N18" s="33"/>
      <c r="O18" s="36">
        <f>SUM(O15:O17)</f>
        <v>216578</v>
      </c>
      <c r="P18" s="20"/>
    </row>
    <row r="19" spans="1:16" s="10" customFormat="1" ht="12.75">
      <c r="A19" s="22"/>
      <c r="B19" s="22"/>
      <c r="C19" s="22"/>
      <c r="D19" s="22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20"/>
    </row>
    <row r="20" spans="1:16" s="10" customFormat="1" ht="12.75">
      <c r="A20" s="29" t="s">
        <v>39</v>
      </c>
      <c r="B20" s="22"/>
      <c r="C20" s="22"/>
      <c r="D20" s="22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20"/>
    </row>
    <row r="21" spans="1:16" s="10" customFormat="1" ht="12.75">
      <c r="A21" s="22"/>
      <c r="B21" s="29" t="s">
        <v>40</v>
      </c>
      <c r="C21" s="22"/>
      <c r="D21" s="22"/>
      <c r="E21" s="32">
        <f>SUM(G21:P21)</f>
        <v>136955</v>
      </c>
      <c r="F21" s="33"/>
      <c r="G21" s="32">
        <v>0</v>
      </c>
      <c r="H21" s="33" t="s">
        <v>30</v>
      </c>
      <c r="I21" s="32">
        <v>0</v>
      </c>
      <c r="J21" s="33" t="s">
        <v>30</v>
      </c>
      <c r="K21" s="32">
        <v>24169</v>
      </c>
      <c r="L21" s="33" t="s">
        <v>30</v>
      </c>
      <c r="M21" s="32">
        <v>0</v>
      </c>
      <c r="N21" s="33"/>
      <c r="O21" s="32">
        <v>112786</v>
      </c>
      <c r="P21" s="20"/>
    </row>
    <row r="22" spans="1:15" s="10" customFormat="1" ht="12.75">
      <c r="A22" s="22"/>
      <c r="B22" s="29"/>
      <c r="C22" s="22" t="s">
        <v>41</v>
      </c>
      <c r="D22" s="22"/>
      <c r="E22" s="36">
        <f>SUM(E21:E21)</f>
        <v>136955</v>
      </c>
      <c r="F22" s="33"/>
      <c r="G22" s="36">
        <f>SUM(G21:G21)</f>
        <v>0</v>
      </c>
      <c r="H22" s="33"/>
      <c r="I22" s="36">
        <f>SUM(I21:I21)</f>
        <v>0</v>
      </c>
      <c r="J22" s="33"/>
      <c r="K22" s="36">
        <f>SUM(K21:K21)</f>
        <v>24169</v>
      </c>
      <c r="L22" s="33">
        <f>SUM(L21:L21)</f>
        <v>0</v>
      </c>
      <c r="M22" s="36">
        <f>SUM(M21:M21)</f>
        <v>0</v>
      </c>
      <c r="N22" s="33"/>
      <c r="O22" s="36">
        <f>SUM(O21:O21)</f>
        <v>112786</v>
      </c>
    </row>
    <row r="23" spans="1:16" s="10" customFormat="1" ht="12.75">
      <c r="A23" s="22"/>
      <c r="B23" s="29"/>
      <c r="C23" s="22"/>
      <c r="D23" s="22"/>
      <c r="E23" s="31"/>
      <c r="F23" s="44"/>
      <c r="G23" s="31"/>
      <c r="H23" s="44"/>
      <c r="I23" s="31"/>
      <c r="J23" s="44"/>
      <c r="K23" s="31"/>
      <c r="L23" s="44"/>
      <c r="M23" s="31"/>
      <c r="N23" s="44"/>
      <c r="O23" s="31"/>
      <c r="P23" s="20"/>
    </row>
    <row r="24" spans="1:16" s="10" customFormat="1" ht="12.75">
      <c r="A24" s="22" t="s">
        <v>42</v>
      </c>
      <c r="B24" s="29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0"/>
    </row>
    <row r="25" spans="1:16" s="10" customFormat="1" ht="12.75">
      <c r="A25" s="22"/>
      <c r="B25" s="29" t="s">
        <v>50</v>
      </c>
      <c r="C25" s="22"/>
      <c r="D25" s="22"/>
      <c r="E25" s="32">
        <f>SUM(G25:O25)</f>
        <v>1636857</v>
      </c>
      <c r="F25" s="33"/>
      <c r="G25" s="32">
        <v>-388984</v>
      </c>
      <c r="H25" s="33"/>
      <c r="I25" s="32">
        <v>1839386</v>
      </c>
      <c r="J25" s="33"/>
      <c r="K25" s="32">
        <v>0</v>
      </c>
      <c r="L25" s="33"/>
      <c r="M25" s="32">
        <v>15812</v>
      </c>
      <c r="N25" s="33"/>
      <c r="O25" s="32">
        <v>170643</v>
      </c>
      <c r="P25" s="20"/>
    </row>
    <row r="26" spans="1:16" s="10" customFormat="1" ht="12.75">
      <c r="A26" s="22"/>
      <c r="B26" s="29" t="s">
        <v>43</v>
      </c>
      <c r="C26" s="22"/>
      <c r="D26" s="22"/>
      <c r="E26" s="32">
        <f>SUM(G26:O26)</f>
        <v>-280882</v>
      </c>
      <c r="F26" s="33"/>
      <c r="G26" s="32">
        <f>+'Oper stmt'!G38</f>
        <v>-69399</v>
      </c>
      <c r="H26" s="33"/>
      <c r="I26" s="32">
        <f>+'Oper stmt'!I38</f>
        <v>-145723</v>
      </c>
      <c r="J26" s="33"/>
      <c r="K26" s="32">
        <v>0</v>
      </c>
      <c r="L26" s="33"/>
      <c r="M26" s="32">
        <f>+'Oper stmt'!M38</f>
        <v>1091</v>
      </c>
      <c r="N26" s="33"/>
      <c r="O26" s="32">
        <f>+'Oper stmt'!O38</f>
        <v>-66851</v>
      </c>
      <c r="P26" s="20"/>
    </row>
    <row r="27" spans="1:15" s="10" customFormat="1" ht="12.75">
      <c r="A27" s="22"/>
      <c r="B27" s="29" t="s">
        <v>51</v>
      </c>
      <c r="C27" s="22"/>
      <c r="D27" s="22"/>
      <c r="E27" s="36">
        <f>SUM(E25:E26)</f>
        <v>1355975</v>
      </c>
      <c r="F27" s="33"/>
      <c r="G27" s="36">
        <f>SUM(G25:G26)</f>
        <v>-458383</v>
      </c>
      <c r="H27" s="33"/>
      <c r="I27" s="36">
        <f>SUM(I25:I26)</f>
        <v>1693663</v>
      </c>
      <c r="J27" s="33"/>
      <c r="K27" s="36">
        <f>SUM(K25:K26)</f>
        <v>0</v>
      </c>
      <c r="L27" s="33"/>
      <c r="M27" s="36">
        <f>SUM(M25:M26)</f>
        <v>16903</v>
      </c>
      <c r="N27" s="33"/>
      <c r="O27" s="36">
        <f>SUM(O25:O26)</f>
        <v>103792</v>
      </c>
    </row>
    <row r="28" spans="1:15" s="10" customFormat="1" ht="13.5" thickBot="1">
      <c r="A28" s="29" t="s">
        <v>44</v>
      </c>
      <c r="B28" s="22"/>
      <c r="C28" s="22"/>
      <c r="D28" s="22"/>
      <c r="E28" s="38">
        <f>SUM(E27+E22)</f>
        <v>1492930</v>
      </c>
      <c r="F28" s="44"/>
      <c r="G28" s="38">
        <f>SUM(G27+G22)</f>
        <v>-458383</v>
      </c>
      <c r="H28" s="44"/>
      <c r="I28" s="38">
        <f>SUM(I27+I22)</f>
        <v>1693663</v>
      </c>
      <c r="J28" s="44"/>
      <c r="K28" s="38">
        <f>SUM(K27+K22)</f>
        <v>24169</v>
      </c>
      <c r="L28" s="44"/>
      <c r="M28" s="38">
        <f>SUM(M27+M22)</f>
        <v>16903</v>
      </c>
      <c r="N28" s="44"/>
      <c r="O28" s="38">
        <f>SUM(O27+O22)</f>
        <v>216578</v>
      </c>
    </row>
    <row r="29" ht="12.75" thickTop="1">
      <c r="P29" s="1"/>
    </row>
  </sheetData>
  <sheetProtection/>
  <mergeCells count="3">
    <mergeCell ref="A1:D8"/>
    <mergeCell ref="E3:Q3"/>
    <mergeCell ref="E5:Q5"/>
  </mergeCells>
  <conditionalFormatting sqref="A13:O2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42"/>
  <sheetViews>
    <sheetView showGridLines="0" zoomScalePageLayoutView="0" workbookViewId="0" topLeftCell="A1">
      <selection activeCell="E32" sqref="E32"/>
    </sheetView>
  </sheetViews>
  <sheetFormatPr defaultColWidth="10.875" defaultRowHeight="12.75"/>
  <cols>
    <col min="1" max="3" width="2.625" style="1" customWidth="1"/>
    <col min="4" max="4" width="25.625" style="1" customWidth="1"/>
    <col min="5" max="5" width="10.625" style="1" customWidth="1"/>
    <col min="6" max="6" width="1.625" style="1" customWidth="1"/>
    <col min="7" max="7" width="10.625" style="1" customWidth="1"/>
    <col min="8" max="8" width="1.625" style="1" customWidth="1"/>
    <col min="9" max="9" width="10.625" style="1" customWidth="1"/>
    <col min="10" max="10" width="1.625" style="1" customWidth="1"/>
    <col min="11" max="11" width="10.625" style="1" customWidth="1"/>
    <col min="12" max="12" width="1.625" style="1" customWidth="1"/>
    <col min="13" max="13" width="10.625" style="1" customWidth="1"/>
    <col min="14" max="14" width="1.625" style="1" customWidth="1"/>
    <col min="15" max="15" width="10.50390625" style="1" customWidth="1"/>
    <col min="16" max="16" width="1.625" style="1" customWidth="1"/>
    <col min="17" max="17" width="10.50390625" style="1" customWidth="1"/>
    <col min="18" max="18" width="1.75390625" style="1" customWidth="1"/>
    <col min="19" max="16384" width="10.875" style="1" customWidth="1"/>
  </cols>
  <sheetData>
    <row r="1" spans="1:18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3"/>
    </row>
    <row r="3" spans="1:18" ht="16.5">
      <c r="A3" s="45"/>
      <c r="B3" s="45"/>
      <c r="C3" s="45"/>
      <c r="D3" s="4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7"/>
    </row>
    <row r="4" spans="1:18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ht="12">
      <c r="A5" s="45"/>
      <c r="B5" s="45"/>
      <c r="C5" s="45"/>
      <c r="D5" s="4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6.5">
      <c r="A6" s="45"/>
      <c r="B6" s="45"/>
      <c r="C6" s="45"/>
      <c r="D6" s="45"/>
      <c r="E6" s="46" t="s">
        <v>45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7"/>
    </row>
    <row r="7" spans="1:16" ht="10.5" customHeight="1">
      <c r="A7" s="45"/>
      <c r="B7" s="45"/>
      <c r="C7" s="45"/>
      <c r="D7" s="45"/>
      <c r="E7" s="5"/>
      <c r="F7" s="5"/>
      <c r="G7" s="8"/>
      <c r="H7" s="8"/>
      <c r="I7" s="5"/>
      <c r="J7" s="5"/>
      <c r="K7" s="5"/>
      <c r="L7" s="5"/>
      <c r="M7" s="5"/>
      <c r="N7" s="5"/>
      <c r="O7" s="5"/>
      <c r="P7" s="3"/>
    </row>
    <row r="8" spans="1:16" ht="12" customHeight="1">
      <c r="A8" s="45"/>
      <c r="B8" s="45"/>
      <c r="C8" s="45"/>
      <c r="D8" s="45"/>
      <c r="E8" s="3"/>
      <c r="F8" s="3"/>
      <c r="G8" s="9"/>
      <c r="H8" s="9"/>
      <c r="I8" s="3"/>
      <c r="J8" s="3"/>
      <c r="K8" s="3"/>
      <c r="L8" s="3"/>
      <c r="M8" s="3"/>
      <c r="N8" s="3"/>
      <c r="O8" s="3"/>
      <c r="P8" s="3"/>
    </row>
    <row r="9" spans="1:15" s="10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 t="s">
        <v>0</v>
      </c>
      <c r="N9" s="22"/>
      <c r="O9" s="22"/>
    </row>
    <row r="10" spans="1:15" s="10" customFormat="1" ht="12.75">
      <c r="A10" s="22"/>
      <c r="B10" s="22"/>
      <c r="C10" s="22"/>
      <c r="D10" s="22"/>
      <c r="E10" s="22"/>
      <c r="F10" s="22"/>
      <c r="G10" s="24" t="s">
        <v>1</v>
      </c>
      <c r="H10" s="22"/>
      <c r="I10" s="22"/>
      <c r="J10" s="22"/>
      <c r="K10" s="24" t="s">
        <v>0</v>
      </c>
      <c r="L10" s="22"/>
      <c r="M10" s="25" t="s">
        <v>2</v>
      </c>
      <c r="N10" s="22"/>
      <c r="O10" s="22"/>
    </row>
    <row r="11" spans="1:16" s="10" customFormat="1" ht="12.75">
      <c r="A11" s="22"/>
      <c r="B11" s="22"/>
      <c r="C11" s="22"/>
      <c r="D11" s="22"/>
      <c r="E11" s="26" t="s">
        <v>3</v>
      </c>
      <c r="F11" s="27"/>
      <c r="G11" s="26" t="s">
        <v>4</v>
      </c>
      <c r="H11" s="27"/>
      <c r="I11" s="26" t="s">
        <v>5</v>
      </c>
      <c r="J11" s="27"/>
      <c r="K11" s="26" t="s">
        <v>6</v>
      </c>
      <c r="L11" s="27"/>
      <c r="M11" s="26" t="s">
        <v>7</v>
      </c>
      <c r="N11" s="27"/>
      <c r="O11" s="26" t="s">
        <v>8</v>
      </c>
      <c r="P11" s="11"/>
    </row>
    <row r="12" spans="1:16" s="10" customFormat="1" ht="12.75">
      <c r="A12" s="22"/>
      <c r="B12" s="22"/>
      <c r="C12" s="22"/>
      <c r="D12" s="22"/>
      <c r="E12" s="28"/>
      <c r="F12" s="27"/>
      <c r="G12" s="25"/>
      <c r="H12" s="27"/>
      <c r="I12" s="25"/>
      <c r="J12" s="27"/>
      <c r="K12" s="25"/>
      <c r="L12" s="27"/>
      <c r="M12" s="25"/>
      <c r="N12" s="27"/>
      <c r="O12" s="25"/>
      <c r="P12" s="11"/>
    </row>
    <row r="13" spans="1:16" s="10" customFormat="1" ht="12.75">
      <c r="A13" s="29" t="s">
        <v>9</v>
      </c>
      <c r="B13" s="22"/>
      <c r="C13" s="22"/>
      <c r="D13" s="22"/>
      <c r="E13" s="22"/>
      <c r="F13" s="22"/>
      <c r="G13" s="30"/>
      <c r="H13" s="30"/>
      <c r="I13" s="30"/>
      <c r="J13" s="30"/>
      <c r="K13" s="30"/>
      <c r="L13" s="30"/>
      <c r="M13" s="30"/>
      <c r="N13" s="30"/>
      <c r="O13" s="30"/>
      <c r="P13" s="12"/>
    </row>
    <row r="14" spans="1:16" s="10" customFormat="1" ht="12.75">
      <c r="A14" s="22"/>
      <c r="B14" s="29" t="s">
        <v>13</v>
      </c>
      <c r="C14" s="22"/>
      <c r="D14" s="22"/>
      <c r="E14" s="31">
        <f aca="true" t="shared" si="0" ref="E14:E20">SUM(G14:P14)</f>
        <v>1807957</v>
      </c>
      <c r="F14" s="31"/>
      <c r="G14" s="31">
        <v>313223</v>
      </c>
      <c r="H14" s="31" t="s">
        <v>30</v>
      </c>
      <c r="I14" s="31">
        <v>1370276</v>
      </c>
      <c r="J14" s="31" t="s">
        <v>30</v>
      </c>
      <c r="K14" s="31">
        <v>106340</v>
      </c>
      <c r="L14" s="31" t="s">
        <v>30</v>
      </c>
      <c r="M14" s="31">
        <v>1000</v>
      </c>
      <c r="N14" s="31"/>
      <c r="O14" s="31">
        <v>17118</v>
      </c>
      <c r="P14" s="13"/>
    </row>
    <row r="15" spans="1:16" s="10" customFormat="1" ht="12.75">
      <c r="A15" s="22"/>
      <c r="B15" s="29" t="s">
        <v>14</v>
      </c>
      <c r="C15" s="22"/>
      <c r="D15" s="22"/>
      <c r="E15" s="32">
        <f t="shared" si="0"/>
        <v>1474720</v>
      </c>
      <c r="F15" s="32"/>
      <c r="G15" s="32">
        <v>0</v>
      </c>
      <c r="H15" s="32" t="s">
        <v>30</v>
      </c>
      <c r="I15" s="32">
        <v>0</v>
      </c>
      <c r="J15" s="32" t="s">
        <v>30</v>
      </c>
      <c r="K15" s="32">
        <v>347039</v>
      </c>
      <c r="L15" s="32" t="s">
        <v>30</v>
      </c>
      <c r="M15" s="32">
        <v>0</v>
      </c>
      <c r="N15" s="32"/>
      <c r="O15" s="32">
        <v>1127681</v>
      </c>
      <c r="P15" s="14"/>
    </row>
    <row r="16" spans="1:16" s="10" customFormat="1" ht="12.75">
      <c r="A16" s="22"/>
      <c r="B16" s="29" t="s">
        <v>46</v>
      </c>
      <c r="C16" s="22"/>
      <c r="D16" s="22"/>
      <c r="E16" s="32">
        <f t="shared" si="0"/>
        <v>6500</v>
      </c>
      <c r="F16" s="32"/>
      <c r="G16" s="32">
        <v>0</v>
      </c>
      <c r="H16" s="32"/>
      <c r="I16" s="32">
        <v>0</v>
      </c>
      <c r="J16" s="32"/>
      <c r="K16" s="32">
        <v>0</v>
      </c>
      <c r="L16" s="32"/>
      <c r="M16" s="32">
        <v>0</v>
      </c>
      <c r="N16" s="32"/>
      <c r="O16" s="32">
        <v>6500</v>
      </c>
      <c r="P16" s="14"/>
    </row>
    <row r="17" spans="1:16" s="10" customFormat="1" ht="12.75">
      <c r="A17" s="22"/>
      <c r="B17" s="29" t="s">
        <v>15</v>
      </c>
      <c r="C17" s="22"/>
      <c r="D17" s="22"/>
      <c r="E17" s="32">
        <f t="shared" si="0"/>
        <v>14665</v>
      </c>
      <c r="F17" s="32"/>
      <c r="G17" s="32">
        <v>0</v>
      </c>
      <c r="H17" s="32" t="s">
        <v>30</v>
      </c>
      <c r="I17" s="32">
        <v>0</v>
      </c>
      <c r="J17" s="32" t="s">
        <v>30</v>
      </c>
      <c r="K17" s="32">
        <v>0</v>
      </c>
      <c r="L17" s="32" t="s">
        <v>30</v>
      </c>
      <c r="M17" s="32">
        <v>0</v>
      </c>
      <c r="N17" s="32"/>
      <c r="O17" s="32">
        <v>14665</v>
      </c>
      <c r="P17" s="14"/>
    </row>
    <row r="18" spans="1:16" s="10" customFormat="1" ht="12.75">
      <c r="A18" s="22"/>
      <c r="B18" s="29" t="s">
        <v>47</v>
      </c>
      <c r="C18" s="22"/>
      <c r="D18" s="22"/>
      <c r="E18" s="32">
        <f t="shared" si="0"/>
        <v>25236</v>
      </c>
      <c r="F18" s="32"/>
      <c r="G18" s="32">
        <v>0</v>
      </c>
      <c r="H18" s="32" t="s">
        <v>30</v>
      </c>
      <c r="I18" s="32">
        <v>0</v>
      </c>
      <c r="J18" s="32" t="s">
        <v>30</v>
      </c>
      <c r="K18" s="32">
        <v>0</v>
      </c>
      <c r="L18" s="32" t="s">
        <v>30</v>
      </c>
      <c r="M18" s="32">
        <v>0</v>
      </c>
      <c r="N18" s="32"/>
      <c r="O18" s="32">
        <v>25236</v>
      </c>
      <c r="P18" s="14"/>
    </row>
    <row r="19" spans="1:16" s="10" customFormat="1" ht="12.75">
      <c r="A19" s="22"/>
      <c r="B19" s="29" t="s">
        <v>16</v>
      </c>
      <c r="C19" s="22"/>
      <c r="D19" s="22"/>
      <c r="E19" s="33">
        <f t="shared" si="0"/>
        <v>9406</v>
      </c>
      <c r="F19" s="33"/>
      <c r="G19" s="33">
        <v>0</v>
      </c>
      <c r="H19" s="33" t="s">
        <v>30</v>
      </c>
      <c r="I19" s="33">
        <v>0</v>
      </c>
      <c r="J19" s="33" t="s">
        <v>30</v>
      </c>
      <c r="K19" s="33">
        <v>3606</v>
      </c>
      <c r="L19" s="33" t="s">
        <v>30</v>
      </c>
      <c r="M19" s="33">
        <v>0</v>
      </c>
      <c r="N19" s="33"/>
      <c r="O19" s="33">
        <v>5800</v>
      </c>
      <c r="P19" s="14"/>
    </row>
    <row r="20" spans="1:16" s="10" customFormat="1" ht="12.75">
      <c r="A20" s="22"/>
      <c r="B20" s="22" t="s">
        <v>17</v>
      </c>
      <c r="C20" s="29"/>
      <c r="D20" s="22"/>
      <c r="E20" s="34">
        <f t="shared" si="0"/>
        <v>76504</v>
      </c>
      <c r="F20" s="32"/>
      <c r="G20" s="34">
        <v>0</v>
      </c>
      <c r="H20" s="32" t="s">
        <v>30</v>
      </c>
      <c r="I20" s="34">
        <v>0</v>
      </c>
      <c r="J20" s="32" t="s">
        <v>30</v>
      </c>
      <c r="K20" s="34">
        <v>0</v>
      </c>
      <c r="L20" s="32" t="s">
        <v>30</v>
      </c>
      <c r="M20" s="34">
        <v>0</v>
      </c>
      <c r="N20" s="32"/>
      <c r="O20" s="34">
        <v>76504</v>
      </c>
      <c r="P20" s="15"/>
    </row>
    <row r="21" spans="1:16" s="10" customFormat="1" ht="12.75">
      <c r="A21" s="22"/>
      <c r="B21" s="29"/>
      <c r="C21" s="22" t="s">
        <v>3</v>
      </c>
      <c r="D21" s="22"/>
      <c r="E21" s="32">
        <f>SUM(E14:E20)</f>
        <v>3414988</v>
      </c>
      <c r="F21" s="32"/>
      <c r="G21" s="32">
        <f>SUM(G14:G20)</f>
        <v>313223</v>
      </c>
      <c r="H21" s="32"/>
      <c r="I21" s="32">
        <f>SUM(I14:I20)</f>
        <v>1370276</v>
      </c>
      <c r="J21" s="35"/>
      <c r="K21" s="35">
        <f>SUM(K14:K20)</f>
        <v>456985</v>
      </c>
      <c r="L21" s="35"/>
      <c r="M21" s="35">
        <f>SUM(M14:M20)</f>
        <v>1000</v>
      </c>
      <c r="N21" s="35"/>
      <c r="O21" s="35">
        <f>SUM(O14:O20)</f>
        <v>1273504</v>
      </c>
      <c r="P21" s="14"/>
    </row>
    <row r="22" spans="1:16" s="10" customFormat="1" ht="12.75">
      <c r="A22" s="22"/>
      <c r="B22" s="22" t="s">
        <v>18</v>
      </c>
      <c r="C22" s="29"/>
      <c r="D22" s="22"/>
      <c r="E22" s="34">
        <f>SUM(G22:P22)</f>
        <v>1236827</v>
      </c>
      <c r="F22" s="32"/>
      <c r="G22" s="34">
        <v>167829</v>
      </c>
      <c r="H22" s="32" t="s">
        <v>30</v>
      </c>
      <c r="I22" s="34">
        <v>1062593</v>
      </c>
      <c r="J22" s="32" t="s">
        <v>30</v>
      </c>
      <c r="K22" s="34">
        <v>0</v>
      </c>
      <c r="L22" s="32" t="s">
        <v>30</v>
      </c>
      <c r="M22" s="34">
        <v>0</v>
      </c>
      <c r="N22" s="32"/>
      <c r="O22" s="34">
        <v>6405</v>
      </c>
      <c r="P22" s="15"/>
    </row>
    <row r="23" spans="1:16" s="10" customFormat="1" ht="12.75">
      <c r="A23" s="22"/>
      <c r="B23" s="22"/>
      <c r="C23" s="29" t="s">
        <v>19</v>
      </c>
      <c r="D23" s="22"/>
      <c r="E23" s="36">
        <f>SUM(E21-E22)</f>
        <v>2178161</v>
      </c>
      <c r="F23" s="32"/>
      <c r="G23" s="36">
        <f>SUM(G21-G22)</f>
        <v>145394</v>
      </c>
      <c r="H23" s="32"/>
      <c r="I23" s="36">
        <f>SUM(I21-I22)</f>
        <v>307683</v>
      </c>
      <c r="J23" s="32"/>
      <c r="K23" s="36">
        <f>SUM(K21-K22)</f>
        <v>456985</v>
      </c>
      <c r="L23" s="32"/>
      <c r="M23" s="36">
        <f>SUM(M21-M22)</f>
        <v>1000</v>
      </c>
      <c r="N23" s="32"/>
      <c r="O23" s="36">
        <f>SUM(O21-O22)</f>
        <v>1267099</v>
      </c>
      <c r="P23" s="15"/>
    </row>
    <row r="24" spans="1:16" s="10" customFormat="1" ht="12.75">
      <c r="A24" s="22"/>
      <c r="B24" s="22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6"/>
    </row>
    <row r="25" spans="1:16" s="10" customFormat="1" ht="12.75">
      <c r="A25" s="29" t="s">
        <v>10</v>
      </c>
      <c r="B25" s="22"/>
      <c r="C25" s="22"/>
      <c r="D25" s="22"/>
      <c r="E25" s="32"/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14"/>
    </row>
    <row r="26" spans="1:16" s="10" customFormat="1" ht="12.75">
      <c r="A26" s="22"/>
      <c r="B26" s="29" t="s">
        <v>20</v>
      </c>
      <c r="C26" s="22"/>
      <c r="D26" s="22"/>
      <c r="E26" s="32">
        <f aca="true" t="shared" si="1" ref="E26:E32">SUM(G26:P26)</f>
        <v>843954</v>
      </c>
      <c r="F26" s="32"/>
      <c r="G26" s="32">
        <v>126232</v>
      </c>
      <c r="H26" s="32" t="s">
        <v>30</v>
      </c>
      <c r="I26" s="32">
        <v>176683</v>
      </c>
      <c r="J26" s="32" t="s">
        <v>30</v>
      </c>
      <c r="K26" s="32">
        <v>147733</v>
      </c>
      <c r="L26" s="32" t="s">
        <v>30</v>
      </c>
      <c r="M26" s="32">
        <v>0</v>
      </c>
      <c r="N26" s="32"/>
      <c r="O26" s="32">
        <v>393306</v>
      </c>
      <c r="P26" s="14"/>
    </row>
    <row r="27" spans="1:16" s="10" customFormat="1" ht="12.75">
      <c r="A27" s="22"/>
      <c r="B27" s="29" t="s">
        <v>21</v>
      </c>
      <c r="C27" s="22"/>
      <c r="D27" s="22"/>
      <c r="E27" s="32">
        <f t="shared" si="1"/>
        <v>98879</v>
      </c>
      <c r="F27" s="32"/>
      <c r="G27" s="32">
        <v>7221</v>
      </c>
      <c r="H27" s="32" t="s">
        <v>30</v>
      </c>
      <c r="I27" s="32">
        <v>27614</v>
      </c>
      <c r="J27" s="32" t="s">
        <v>30</v>
      </c>
      <c r="K27" s="32">
        <v>48857</v>
      </c>
      <c r="L27" s="32" t="s">
        <v>30</v>
      </c>
      <c r="M27" s="32">
        <v>0</v>
      </c>
      <c r="N27" s="32"/>
      <c r="O27" s="32">
        <v>15187</v>
      </c>
      <c r="P27" s="14"/>
    </row>
    <row r="28" spans="1:16" s="10" customFormat="1" ht="12.75">
      <c r="A28" s="22"/>
      <c r="B28" s="29" t="s">
        <v>22</v>
      </c>
      <c r="C28" s="22"/>
      <c r="D28" s="22"/>
      <c r="E28" s="32">
        <f t="shared" si="1"/>
        <v>331638</v>
      </c>
      <c r="F28" s="32"/>
      <c r="G28" s="32">
        <v>50389</v>
      </c>
      <c r="H28" s="32" t="s">
        <v>30</v>
      </c>
      <c r="I28" s="32">
        <v>74856</v>
      </c>
      <c r="J28" s="32" t="s">
        <v>30</v>
      </c>
      <c r="K28" s="32">
        <v>59921</v>
      </c>
      <c r="L28" s="32" t="s">
        <v>30</v>
      </c>
      <c r="M28" s="32">
        <v>0</v>
      </c>
      <c r="N28" s="32"/>
      <c r="O28" s="32">
        <v>146472</v>
      </c>
      <c r="P28" s="14"/>
    </row>
    <row r="29" spans="1:16" s="10" customFormat="1" ht="12.75">
      <c r="A29" s="22"/>
      <c r="B29" s="29" t="s">
        <v>23</v>
      </c>
      <c r="C29" s="22"/>
      <c r="D29" s="22"/>
      <c r="E29" s="32">
        <f t="shared" si="1"/>
        <v>202299</v>
      </c>
      <c r="F29" s="32"/>
      <c r="G29" s="32">
        <v>0</v>
      </c>
      <c r="H29" s="32" t="s">
        <v>30</v>
      </c>
      <c r="I29" s="32">
        <v>1468</v>
      </c>
      <c r="J29" s="32" t="s">
        <v>30</v>
      </c>
      <c r="K29" s="32">
        <v>0</v>
      </c>
      <c r="L29" s="32" t="s">
        <v>30</v>
      </c>
      <c r="M29" s="32">
        <v>0</v>
      </c>
      <c r="N29" s="32"/>
      <c r="O29" s="32">
        <v>200831</v>
      </c>
      <c r="P29" s="14"/>
    </row>
    <row r="30" spans="1:16" s="10" customFormat="1" ht="12.75">
      <c r="A30" s="22"/>
      <c r="B30" s="29" t="s">
        <v>24</v>
      </c>
      <c r="C30" s="22"/>
      <c r="D30" s="22"/>
      <c r="E30" s="32">
        <f t="shared" si="1"/>
        <v>858322</v>
      </c>
      <c r="F30" s="32"/>
      <c r="G30" s="32">
        <v>28201</v>
      </c>
      <c r="H30" s="32" t="s">
        <v>30</v>
      </c>
      <c r="I30" s="32">
        <v>129655</v>
      </c>
      <c r="J30" s="32" t="s">
        <v>30</v>
      </c>
      <c r="K30" s="32">
        <v>121146</v>
      </c>
      <c r="L30" s="32" t="s">
        <v>30</v>
      </c>
      <c r="M30" s="32">
        <v>0</v>
      </c>
      <c r="N30" s="32"/>
      <c r="O30" s="32">
        <v>579320</v>
      </c>
      <c r="P30" s="14"/>
    </row>
    <row r="31" spans="1:16" s="10" customFormat="1" ht="12.75">
      <c r="A31" s="22"/>
      <c r="B31" s="29" t="s">
        <v>48</v>
      </c>
      <c r="C31" s="22"/>
      <c r="D31" s="22"/>
      <c r="E31" s="32">
        <f t="shared" si="1"/>
        <v>100000</v>
      </c>
      <c r="F31" s="32"/>
      <c r="G31" s="32">
        <v>0</v>
      </c>
      <c r="H31" s="32" t="s">
        <v>30</v>
      </c>
      <c r="I31" s="32">
        <v>50000</v>
      </c>
      <c r="J31" s="32" t="s">
        <v>30</v>
      </c>
      <c r="K31" s="32">
        <v>50000</v>
      </c>
      <c r="L31" s="32" t="s">
        <v>30</v>
      </c>
      <c r="M31" s="32">
        <v>0</v>
      </c>
      <c r="N31" s="32"/>
      <c r="O31" s="32">
        <v>0</v>
      </c>
      <c r="P31" s="14"/>
    </row>
    <row r="32" spans="1:16" s="10" customFormat="1" ht="12.75">
      <c r="A32" s="22"/>
      <c r="B32" s="29" t="s">
        <v>25</v>
      </c>
      <c r="C32" s="22"/>
      <c r="D32" s="22"/>
      <c r="E32" s="32">
        <f t="shared" si="1"/>
        <v>32015</v>
      </c>
      <c r="F32" s="32"/>
      <c r="G32" s="32">
        <v>2500</v>
      </c>
      <c r="H32" s="32" t="s">
        <v>30</v>
      </c>
      <c r="I32" s="32">
        <v>250</v>
      </c>
      <c r="J32" s="32" t="s">
        <v>30</v>
      </c>
      <c r="K32" s="32">
        <v>29265</v>
      </c>
      <c r="L32" s="32" t="s">
        <v>30</v>
      </c>
      <c r="M32" s="32">
        <v>0</v>
      </c>
      <c r="N32" s="32"/>
      <c r="O32" s="32">
        <v>0</v>
      </c>
      <c r="P32" s="14"/>
    </row>
    <row r="33" spans="1:16" s="10" customFormat="1" ht="12.75">
      <c r="A33" s="22"/>
      <c r="B33" s="22"/>
      <c r="C33" s="29" t="s">
        <v>26</v>
      </c>
      <c r="D33" s="22"/>
      <c r="E33" s="36">
        <f>SUM(E26:E32)</f>
        <v>2467107</v>
      </c>
      <c r="F33" s="32"/>
      <c r="G33" s="36">
        <f>SUM(G26:G32)</f>
        <v>214543</v>
      </c>
      <c r="H33" s="32"/>
      <c r="I33" s="36">
        <f>SUM(I26:I32)</f>
        <v>460526</v>
      </c>
      <c r="J33" s="32"/>
      <c r="K33" s="36">
        <f>SUM(K26:K32)</f>
        <v>456922</v>
      </c>
      <c r="L33" s="32"/>
      <c r="M33" s="36">
        <f>SUM(M26:M32)</f>
        <v>0</v>
      </c>
      <c r="N33" s="32"/>
      <c r="O33" s="36">
        <f>SUM(O26:O32)</f>
        <v>1335116</v>
      </c>
      <c r="P33" s="15"/>
    </row>
    <row r="34" spans="1:16" s="10" customFormat="1" ht="12.75">
      <c r="A34" s="29" t="s">
        <v>11</v>
      </c>
      <c r="B34" s="22"/>
      <c r="C34" s="22"/>
      <c r="D34" s="22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7"/>
    </row>
    <row r="35" spans="1:16" s="10" customFormat="1" ht="12.75">
      <c r="A35" s="22"/>
      <c r="B35" s="29" t="s">
        <v>27</v>
      </c>
      <c r="C35" s="22"/>
      <c r="D35" s="22"/>
      <c r="E35" s="32">
        <f>SUM(E23-E33)</f>
        <v>-288946</v>
      </c>
      <c r="F35" s="32"/>
      <c r="G35" s="32">
        <f>SUM(G23-G33)</f>
        <v>-69149</v>
      </c>
      <c r="H35" s="32"/>
      <c r="I35" s="32">
        <f>SUM(I23-I33)</f>
        <v>-152843</v>
      </c>
      <c r="J35" s="32"/>
      <c r="K35" s="32">
        <f>SUM(K23-K33)</f>
        <v>63</v>
      </c>
      <c r="L35" s="32"/>
      <c r="M35" s="32">
        <f>SUM(M23-M33)</f>
        <v>1000</v>
      </c>
      <c r="N35" s="32"/>
      <c r="O35" s="32">
        <f>SUM(O23-O33)</f>
        <v>-68017</v>
      </c>
      <c r="P35" s="16"/>
    </row>
    <row r="36" spans="1:16" s="10" customFormat="1" ht="12.75">
      <c r="A36" s="29" t="s">
        <v>12</v>
      </c>
      <c r="B36" s="22"/>
      <c r="C36" s="22"/>
      <c r="D36" s="22"/>
      <c r="E36" s="32"/>
      <c r="F36" s="32"/>
      <c r="G36" s="35"/>
      <c r="H36" s="35"/>
      <c r="I36" s="35"/>
      <c r="J36" s="35"/>
      <c r="K36" s="35"/>
      <c r="L36" s="35"/>
      <c r="M36" s="35"/>
      <c r="N36" s="35"/>
      <c r="O36" s="35"/>
      <c r="P36" s="14"/>
    </row>
    <row r="37" spans="1:16" s="10" customFormat="1" ht="12.75">
      <c r="A37" s="22"/>
      <c r="B37" s="29" t="s">
        <v>28</v>
      </c>
      <c r="C37" s="22"/>
      <c r="D37" s="22"/>
      <c r="E37" s="32">
        <f>SUM(G37:P37)</f>
        <v>8064</v>
      </c>
      <c r="F37" s="32"/>
      <c r="G37" s="32">
        <v>-250</v>
      </c>
      <c r="H37" s="32" t="s">
        <v>30</v>
      </c>
      <c r="I37" s="32">
        <v>7120</v>
      </c>
      <c r="J37" s="32" t="s">
        <v>30</v>
      </c>
      <c r="K37" s="32">
        <v>-63</v>
      </c>
      <c r="L37" s="32" t="s">
        <v>30</v>
      </c>
      <c r="M37" s="32">
        <v>91</v>
      </c>
      <c r="N37" s="32"/>
      <c r="O37" s="32">
        <v>1166</v>
      </c>
      <c r="P37" s="14"/>
    </row>
    <row r="38" spans="1:16" s="10" customFormat="1" ht="13.5" thickBot="1">
      <c r="A38" s="29" t="s">
        <v>29</v>
      </c>
      <c r="B38" s="22"/>
      <c r="C38" s="22"/>
      <c r="D38" s="22"/>
      <c r="E38" s="38">
        <f>SUM(E35+E37)</f>
        <v>-280882</v>
      </c>
      <c r="F38" s="31"/>
      <c r="G38" s="38">
        <f>SUM(G35+G37)</f>
        <v>-69399</v>
      </c>
      <c r="H38" s="31"/>
      <c r="I38" s="38">
        <f>SUM(I35+I37)</f>
        <v>-145723</v>
      </c>
      <c r="J38" s="31"/>
      <c r="K38" s="38">
        <f>SUM(K35+K37)</f>
        <v>0</v>
      </c>
      <c r="L38" s="39"/>
      <c r="M38" s="38">
        <f>SUM(M35+M37)</f>
        <v>1091</v>
      </c>
      <c r="N38" s="39"/>
      <c r="O38" s="38">
        <f>SUM(O35+O37)</f>
        <v>-66851</v>
      </c>
      <c r="P38" s="18"/>
    </row>
    <row r="39" ht="12.75" thickTop="1"/>
    <row r="40" ht="12">
      <c r="E40" s="2"/>
    </row>
    <row r="42" ht="12">
      <c r="E42" s="2"/>
    </row>
  </sheetData>
  <sheetProtection/>
  <mergeCells count="3">
    <mergeCell ref="A1:D8"/>
    <mergeCell ref="E3:Q3"/>
    <mergeCell ref="E6:Q6"/>
  </mergeCells>
  <conditionalFormatting sqref="A12:O30 A32:O38">
    <cfRule type="expression" priority="2" dxfId="0" stopIfTrue="1">
      <formula>MOD(ROW(),2)=1</formula>
    </cfRule>
  </conditionalFormatting>
  <conditionalFormatting sqref="A31:O31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2004-09-21T15:20:16Z</cp:lastPrinted>
  <dcterms:created xsi:type="dcterms:W3CDTF">2002-09-16T20:51:32Z</dcterms:created>
  <dcterms:modified xsi:type="dcterms:W3CDTF">2013-03-04T14:35:48Z</dcterms:modified>
  <cp:category/>
  <cp:version/>
  <cp:contentType/>
  <cp:contentStatus/>
</cp:coreProperties>
</file>