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'Operating'!$A$1:$W$37</definedName>
  </definedNames>
  <calcPr fullCalcOnLoad="1"/>
</workbook>
</file>

<file path=xl/sharedStrings.xml><?xml version="1.0" encoding="utf-8"?>
<sst xmlns="http://schemas.openxmlformats.org/spreadsheetml/2006/main" count="75" uniqueCount="70">
  <si>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</si>
  <si>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</si>
  <si>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</si>
  <si>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</si>
  <si>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</si>
  <si>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</si>
  <si>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</si>
  <si>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</si>
  <si>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</si>
  <si>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</si>
  <si>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</si>
  <si>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</si>
  <si>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</si>
  <si>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</si>
  <si>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</si>
  <si>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</si>
  <si>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</si>
  <si>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</si>
  <si>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</si>
  <si>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</si>
  <si>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</si>
  <si>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</si>
  <si>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</si>
  <si>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</si>
  <si>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</si>
  <si>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</si>
  <si>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</si>
  <si>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</si>
  <si>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</si>
  <si>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</si>
  <si>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</si>
  <si>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</si>
  <si>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</si>
  <si>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</si>
  <si>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</si>
  <si>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</si>
  <si>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</si>
  <si>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</si>
  <si>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</si>
  <si>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</si>
  <si>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Bookstore contract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</si>
  <si>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</si>
  <si>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</si>
  <si>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</si>
  <si>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</si>
  <si>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</si>
  <si>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Net transfers to plant fund</t>
  </si>
  <si>
    <t xml:space="preserve">            Total equipment renewals and replacements</t>
  </si>
  <si>
    <t xml:space="preserve">    Administration &amp; building services</t>
  </si>
  <si>
    <t xml:space="preserve">    Other support for university</t>
  </si>
  <si>
    <t xml:space="preserve">    Auxiliary administration fee</t>
  </si>
  <si>
    <t xml:space="preserve">    Auxiliary fee distribution</t>
  </si>
  <si>
    <t>Art gallery</t>
  </si>
  <si>
    <t>LSU STUDENT UNION</t>
  </si>
  <si>
    <t>ANALYSIS OF REVENUES AND EXPENDITURES</t>
  </si>
  <si>
    <t xml:space="preserve">        Equipment purchased</t>
  </si>
  <si>
    <t xml:space="preserve">    Promotions &amp; event management</t>
  </si>
  <si>
    <t>FOR THE YEAR ENDED JUNE 30, 2013</t>
  </si>
  <si>
    <t>AS OF JUNE 30, 2013</t>
  </si>
  <si>
    <t xml:space="preserve">    Event management</t>
  </si>
  <si>
    <t xml:space="preserve">    Media services</t>
  </si>
  <si>
    <t xml:space="preserve">    Communications and marketing</t>
  </si>
  <si>
    <t xml:space="preserve">        Total</t>
  </si>
  <si>
    <t>Barber shop</t>
  </si>
  <si>
    <t>Games area</t>
  </si>
  <si>
    <t>Information center</t>
  </si>
  <si>
    <t>Leisure arts</t>
  </si>
  <si>
    <t>Theatre &amp; box office</t>
  </si>
  <si>
    <t>Programs - campus departments</t>
  </si>
  <si>
    <t xml:space="preserve">    Performing arts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</si>
</sst>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53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0</v>
      </c>
      <c r="C5" s="35"/>
      <c r="D5" s="35"/>
    </row>
    <row r="6" spans="1:4" ht="15.75">
      <c r="A6" s="36"/>
      <c r="B6" s="35" t="s">
        <v>58</v>
      </c>
      <c r="C6" s="35"/>
      <c r="D6" s="35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2706077</v>
      </c>
    </row>
    <row r="12" spans="1:4" ht="15.75">
      <c r="A12" s="12" t="s">
        <v>17</v>
      </c>
      <c r="B12" s="12"/>
      <c r="C12" s="14"/>
      <c r="D12" s="27">
        <v>35220</v>
      </c>
    </row>
    <row r="13" spans="1:4" ht="15.75">
      <c r="A13" s="12" t="s">
        <v>19</v>
      </c>
      <c r="B13" s="12"/>
      <c r="C13" s="14"/>
      <c r="D13" s="27">
        <v>390</v>
      </c>
    </row>
    <row r="14" spans="1:4" ht="15.75">
      <c r="A14" s="12" t="s">
        <v>3</v>
      </c>
      <c r="B14" s="12"/>
      <c r="C14" s="16"/>
      <c r="D14" s="17">
        <f>SUM(D11:D13)</f>
        <v>2741687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v>14449</v>
      </c>
    </row>
    <row r="18" spans="1:4" ht="15.75">
      <c r="A18" s="12" t="s">
        <v>20</v>
      </c>
      <c r="B18" s="12"/>
      <c r="C18" s="16"/>
      <c r="D18" s="16">
        <v>407919</v>
      </c>
    </row>
    <row r="19" spans="1:4" ht="15.75">
      <c r="A19" s="12" t="s">
        <v>6</v>
      </c>
      <c r="B19" s="12"/>
      <c r="C19" s="16"/>
      <c r="D19" s="17">
        <f>SUM(D17:D18)</f>
        <v>422368</v>
      </c>
    </row>
    <row r="20" spans="1:4" ht="15.75">
      <c r="A20" s="12"/>
      <c r="B20" s="12"/>
      <c r="C20" s="16"/>
      <c r="D20" s="18"/>
    </row>
    <row r="21" spans="1:4" ht="16.5" thickBot="1">
      <c r="A21" s="12" t="s">
        <v>7</v>
      </c>
      <c r="B21" s="12"/>
      <c r="C21" s="16"/>
      <c r="D21" s="19">
        <f>D14-D19</f>
        <v>2319319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8</v>
      </c>
      <c r="C25" s="35"/>
      <c r="D25" s="35"/>
    </row>
    <row r="26" spans="1:4" ht="15.75">
      <c r="A26" s="6"/>
      <c r="B26" s="35" t="s">
        <v>57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9</v>
      </c>
      <c r="B29" s="12"/>
      <c r="C29" s="16"/>
      <c r="D29" s="18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20">
        <v>2087639</v>
      </c>
    </row>
    <row r="32" spans="1:4" ht="15.75">
      <c r="A32" s="12" t="s">
        <v>12</v>
      </c>
      <c r="B32" s="12"/>
      <c r="C32" s="16"/>
      <c r="D32" s="16">
        <v>314420</v>
      </c>
    </row>
    <row r="33" spans="1:4" ht="15.75">
      <c r="A33" s="12" t="s">
        <v>46</v>
      </c>
      <c r="B33" s="12"/>
      <c r="C33" s="16"/>
      <c r="D33" s="16">
        <v>-273000</v>
      </c>
    </row>
    <row r="34" spans="1:4" ht="15.75">
      <c r="A34" s="12" t="s">
        <v>13</v>
      </c>
      <c r="B34" s="12"/>
      <c r="C34" s="16"/>
      <c r="D34" s="17">
        <f>SUM(D31:D33)</f>
        <v>2129059</v>
      </c>
    </row>
    <row r="35" spans="1:4" ht="15.75">
      <c r="A35" s="12"/>
      <c r="B35" s="12"/>
      <c r="C35" s="16"/>
      <c r="D35" s="16"/>
    </row>
    <row r="36" spans="1:4" ht="15.75">
      <c r="A36" s="12" t="s">
        <v>14</v>
      </c>
      <c r="B36" s="12"/>
      <c r="C36" s="16"/>
      <c r="D36" s="16"/>
    </row>
    <row r="37" spans="1:4" ht="15.75">
      <c r="A37" s="12" t="s">
        <v>11</v>
      </c>
      <c r="B37" s="12"/>
      <c r="C37" s="16"/>
      <c r="D37" s="16">
        <v>171927</v>
      </c>
    </row>
    <row r="38" spans="1:4" ht="15.75">
      <c r="A38" s="12" t="s">
        <v>15</v>
      </c>
      <c r="B38" s="12"/>
      <c r="C38" s="16"/>
      <c r="D38" s="16">
        <v>26280</v>
      </c>
    </row>
    <row r="39" spans="1:4" ht="15.75">
      <c r="A39" s="12" t="s">
        <v>55</v>
      </c>
      <c r="B39" s="12"/>
      <c r="C39" s="16"/>
      <c r="D39" s="16">
        <v>-7947</v>
      </c>
    </row>
    <row r="40" spans="1:4" ht="15.75">
      <c r="A40" s="12" t="s">
        <v>47</v>
      </c>
      <c r="B40" s="12"/>
      <c r="C40" s="16"/>
      <c r="D40" s="21">
        <f>SUM(D37:D39)</f>
        <v>190260</v>
      </c>
    </row>
    <row r="41" spans="1:4" ht="15.75">
      <c r="A41" s="12"/>
      <c r="B41" s="12"/>
      <c r="C41" s="13"/>
      <c r="D41" s="16"/>
    </row>
    <row r="42" spans="1:4" ht="16.5" thickBot="1">
      <c r="A42" s="12" t="s">
        <v>16</v>
      </c>
      <c r="B42" s="12"/>
      <c r="C42" s="16"/>
      <c r="D42" s="22">
        <f>D34+D40</f>
        <v>2319319</v>
      </c>
    </row>
    <row r="43" spans="1:4" ht="16.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2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3" spans="1:23" ht="16.5">
      <c r="A3" s="36"/>
      <c r="C3" s="34" t="s">
        <v>53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9" customHeight="1">
      <c r="A4" s="36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36"/>
      <c r="C5" s="35" t="s">
        <v>54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>
      <c r="A6" s="36"/>
      <c r="C6" s="35" t="s">
        <v>57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7" t="s">
        <v>36</v>
      </c>
      <c r="D9" s="37"/>
      <c r="E9" s="37"/>
      <c r="F9" s="26"/>
      <c r="G9" s="37" t="s">
        <v>38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6"/>
      <c r="W9" s="28" t="s">
        <v>36</v>
      </c>
    </row>
    <row r="10" spans="2:23" s="29" customFormat="1" ht="15.75">
      <c r="B10" s="28"/>
      <c r="C10" s="28" t="s">
        <v>21</v>
      </c>
      <c r="D10" s="28"/>
      <c r="E10" s="28" t="s">
        <v>23</v>
      </c>
      <c r="F10" s="28"/>
      <c r="G10" s="28" t="s">
        <v>25</v>
      </c>
      <c r="H10" s="28"/>
      <c r="I10" s="28"/>
      <c r="J10" s="28"/>
      <c r="K10" s="28"/>
      <c r="L10" s="28"/>
      <c r="M10" s="28" t="s">
        <v>29</v>
      </c>
      <c r="N10" s="28"/>
      <c r="O10" s="28" t="s">
        <v>31</v>
      </c>
      <c r="P10" s="28"/>
      <c r="Q10" s="28" t="s">
        <v>33</v>
      </c>
      <c r="R10" s="28"/>
      <c r="S10" s="28"/>
      <c r="T10" s="28"/>
      <c r="U10" s="28"/>
      <c r="V10" s="28"/>
      <c r="W10" s="28" t="s">
        <v>37</v>
      </c>
    </row>
    <row r="11" spans="2:23" s="29" customFormat="1" ht="15.75">
      <c r="B11" s="28"/>
      <c r="C11" s="32" t="s">
        <v>22</v>
      </c>
      <c r="D11" s="28"/>
      <c r="E11" s="32" t="s">
        <v>24</v>
      </c>
      <c r="F11" s="28"/>
      <c r="G11" s="32" t="s">
        <v>26</v>
      </c>
      <c r="H11" s="28"/>
      <c r="I11" s="32" t="s">
        <v>27</v>
      </c>
      <c r="J11" s="28"/>
      <c r="K11" s="32" t="s">
        <v>28</v>
      </c>
      <c r="L11" s="28"/>
      <c r="M11" s="32" t="s">
        <v>30</v>
      </c>
      <c r="N11" s="28"/>
      <c r="O11" s="32" t="s">
        <v>32</v>
      </c>
      <c r="P11" s="28"/>
      <c r="Q11" s="32" t="s">
        <v>34</v>
      </c>
      <c r="R11" s="28"/>
      <c r="S11" s="32" t="s">
        <v>35</v>
      </c>
      <c r="T11" s="28"/>
      <c r="U11" s="32" t="s">
        <v>18</v>
      </c>
      <c r="V11" s="28"/>
      <c r="W11" s="32" t="s">
        <v>38</v>
      </c>
    </row>
    <row r="12" spans="1:23" ht="15.75">
      <c r="A12" s="12" t="s">
        <v>39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48</v>
      </c>
      <c r="B13" s="12"/>
      <c r="C13" s="30">
        <v>456682</v>
      </c>
      <c r="D13" s="20"/>
      <c r="E13" s="30">
        <v>2639019</v>
      </c>
      <c r="F13" s="20"/>
      <c r="G13" s="30">
        <v>0</v>
      </c>
      <c r="H13" s="20"/>
      <c r="I13" s="30">
        <v>392606</v>
      </c>
      <c r="J13" s="20"/>
      <c r="K13" s="30">
        <v>668517</v>
      </c>
      <c r="L13" s="20"/>
      <c r="M13" s="30">
        <v>374484</v>
      </c>
      <c r="N13" s="20"/>
      <c r="O13" s="30">
        <v>1269195</v>
      </c>
      <c r="P13" s="20"/>
      <c r="Q13" s="30">
        <v>577130</v>
      </c>
      <c r="R13" s="20"/>
      <c r="S13" s="30">
        <v>16524</v>
      </c>
      <c r="T13" s="20"/>
      <c r="U13" s="30">
        <f aca="true" t="shared" si="0" ref="U13:U25">SUM(G13:S13)</f>
        <v>3298456</v>
      </c>
      <c r="V13" s="20"/>
      <c r="W13" s="30">
        <f aca="true" t="shared" si="1" ref="W13:W25">C13+E13-U13</f>
        <v>-202755</v>
      </c>
    </row>
    <row r="14" spans="1:23" ht="15.75">
      <c r="A14" s="12" t="s">
        <v>50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0</v>
      </c>
      <c r="N14" s="31"/>
      <c r="O14" s="27">
        <v>561712</v>
      </c>
      <c r="P14" s="31"/>
      <c r="Q14" s="27">
        <v>0</v>
      </c>
      <c r="R14" s="31"/>
      <c r="S14" s="27">
        <v>0</v>
      </c>
      <c r="T14" s="31"/>
      <c r="U14" s="27">
        <f t="shared" si="0"/>
        <v>561712</v>
      </c>
      <c r="V14" s="31"/>
      <c r="W14" s="12">
        <f t="shared" si="1"/>
        <v>-561712</v>
      </c>
    </row>
    <row r="15" spans="1:23" ht="15.75">
      <c r="A15" s="12" t="s">
        <v>51</v>
      </c>
      <c r="B15" s="12"/>
      <c r="C15" s="27">
        <v>0</v>
      </c>
      <c r="D15" s="13"/>
      <c r="E15" s="27">
        <v>0</v>
      </c>
      <c r="F15" s="13"/>
      <c r="G15" s="27">
        <v>0</v>
      </c>
      <c r="H15" s="31"/>
      <c r="I15" s="27">
        <v>0</v>
      </c>
      <c r="J15" s="13"/>
      <c r="K15" s="27">
        <v>0</v>
      </c>
      <c r="L15" s="13"/>
      <c r="M15" s="27">
        <v>0</v>
      </c>
      <c r="N15" s="13"/>
      <c r="O15" s="27">
        <v>-561712</v>
      </c>
      <c r="P15" s="13"/>
      <c r="Q15" s="27">
        <v>0</v>
      </c>
      <c r="R15" s="13"/>
      <c r="S15" s="27">
        <v>0</v>
      </c>
      <c r="T15" s="13"/>
      <c r="U15" s="27">
        <f t="shared" si="0"/>
        <v>-561712</v>
      </c>
      <c r="V15" s="13"/>
      <c r="W15" s="12">
        <f t="shared" si="1"/>
        <v>561712</v>
      </c>
    </row>
    <row r="16" spans="1:23" ht="15.75">
      <c r="A16" s="12" t="s">
        <v>40</v>
      </c>
      <c r="B16" s="12"/>
      <c r="C16" s="27">
        <v>487500</v>
      </c>
      <c r="D16" s="31"/>
      <c r="E16" s="27">
        <f>-678+678</f>
        <v>0</v>
      </c>
      <c r="F16" s="31"/>
      <c r="G16" s="27">
        <f>-678+678</f>
        <v>0</v>
      </c>
      <c r="H16" s="31"/>
      <c r="I16" s="27">
        <f>-678+678</f>
        <v>0</v>
      </c>
      <c r="J16" s="31"/>
      <c r="K16" s="27">
        <f>-678+678</f>
        <v>0</v>
      </c>
      <c r="L16" s="31"/>
      <c r="M16" s="27">
        <f>-678+678</f>
        <v>0</v>
      </c>
      <c r="N16" s="31"/>
      <c r="O16" s="27">
        <f>-678+678</f>
        <v>0</v>
      </c>
      <c r="P16" s="31"/>
      <c r="Q16" s="27">
        <f>-678+678</f>
        <v>0</v>
      </c>
      <c r="R16" s="31"/>
      <c r="S16" s="27">
        <f>-678+678</f>
        <v>0</v>
      </c>
      <c r="T16" s="31"/>
      <c r="U16" s="27">
        <f t="shared" si="0"/>
        <v>0</v>
      </c>
      <c r="V16" s="31"/>
      <c r="W16" s="27">
        <f t="shared" si="1"/>
        <v>487500</v>
      </c>
    </row>
    <row r="17" spans="1:23" ht="15.75">
      <c r="A17" s="12" t="s">
        <v>61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40265</v>
      </c>
      <c r="J17" s="31"/>
      <c r="K17" s="27">
        <v>26003</v>
      </c>
      <c r="L17" s="31"/>
      <c r="M17" s="27">
        <v>14112</v>
      </c>
      <c r="N17" s="31"/>
      <c r="O17" s="27">
        <f>27159-1</f>
        <v>27158</v>
      </c>
      <c r="P17" s="31"/>
      <c r="Q17" s="27">
        <v>0</v>
      </c>
      <c r="R17" s="31"/>
      <c r="S17" s="27">
        <v>0</v>
      </c>
      <c r="T17" s="31"/>
      <c r="U17" s="27">
        <f t="shared" si="0"/>
        <v>107538</v>
      </c>
      <c r="V17" s="31"/>
      <c r="W17" s="27">
        <f t="shared" si="1"/>
        <v>-107538</v>
      </c>
    </row>
    <row r="18" spans="1:23" ht="15.75">
      <c r="A18" s="12" t="s">
        <v>41</v>
      </c>
      <c r="B18" s="12"/>
      <c r="C18" s="27">
        <v>0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340</v>
      </c>
      <c r="P18" s="31"/>
      <c r="Q18" s="27">
        <v>4701422</v>
      </c>
      <c r="R18" s="31"/>
      <c r="S18" s="27">
        <v>0</v>
      </c>
      <c r="T18" s="31"/>
      <c r="U18" s="27">
        <f t="shared" si="0"/>
        <v>4701762</v>
      </c>
      <c r="V18" s="31"/>
      <c r="W18" s="12">
        <f t="shared" si="1"/>
        <v>-4701762</v>
      </c>
    </row>
    <row r="19" spans="1:23" ht="15.75">
      <c r="A19" s="12" t="s">
        <v>59</v>
      </c>
      <c r="B19" s="12"/>
      <c r="C19" s="27">
        <v>74820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54298</v>
      </c>
      <c r="L19" s="31"/>
      <c r="M19" s="27">
        <v>17489</v>
      </c>
      <c r="N19" s="31"/>
      <c r="O19" s="27">
        <v>16928</v>
      </c>
      <c r="P19" s="31"/>
      <c r="Q19" s="27">
        <v>0</v>
      </c>
      <c r="R19" s="31"/>
      <c r="S19" s="27">
        <v>0</v>
      </c>
      <c r="T19" s="31"/>
      <c r="U19" s="27">
        <f t="shared" si="0"/>
        <v>88715</v>
      </c>
      <c r="V19" s="31"/>
      <c r="W19" s="12">
        <f t="shared" si="1"/>
        <v>-13895</v>
      </c>
    </row>
    <row r="20" spans="1:23" ht="15.75">
      <c r="A20" s="12" t="s">
        <v>42</v>
      </c>
      <c r="B20" s="12"/>
      <c r="C20" s="27">
        <v>579557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0</v>
      </c>
      <c r="L20" s="31"/>
      <c r="M20" s="27">
        <v>0</v>
      </c>
      <c r="N20" s="31"/>
      <c r="O20" s="27">
        <v>0</v>
      </c>
      <c r="P20" s="31"/>
      <c r="Q20" s="27">
        <v>0</v>
      </c>
      <c r="R20" s="31"/>
      <c r="S20" s="27">
        <v>0</v>
      </c>
      <c r="T20" s="31"/>
      <c r="U20" s="27">
        <v>0</v>
      </c>
      <c r="V20" s="31"/>
      <c r="W20" s="12">
        <f t="shared" si="1"/>
        <v>579557</v>
      </c>
    </row>
    <row r="21" spans="1:23" ht="15.75">
      <c r="A21" s="12" t="s">
        <v>45</v>
      </c>
      <c r="B21" s="12"/>
      <c r="C21" s="27">
        <v>383238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0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v>0</v>
      </c>
      <c r="T21" s="31"/>
      <c r="U21" s="27">
        <f t="shared" si="0"/>
        <v>0</v>
      </c>
      <c r="V21" s="31"/>
      <c r="W21" s="27">
        <f t="shared" si="1"/>
        <v>383238</v>
      </c>
    </row>
    <row r="22" spans="1:23" ht="15.75">
      <c r="A22" s="12" t="s">
        <v>60</v>
      </c>
      <c r="B22" s="12"/>
      <c r="C22" s="27">
        <f>30927-1</f>
        <v>30926</v>
      </c>
      <c r="D22" s="31"/>
      <c r="E22" s="27">
        <v>0</v>
      </c>
      <c r="F22" s="31"/>
      <c r="G22" s="27">
        <v>0</v>
      </c>
      <c r="H22" s="31"/>
      <c r="I22" s="27">
        <v>45000</v>
      </c>
      <c r="J22" s="31"/>
      <c r="K22" s="27">
        <v>18255</v>
      </c>
      <c r="L22" s="31"/>
      <c r="M22" s="27">
        <v>16239</v>
      </c>
      <c r="N22" s="31"/>
      <c r="O22" s="27">
        <v>19049</v>
      </c>
      <c r="P22" s="31"/>
      <c r="Q22" s="27">
        <v>0</v>
      </c>
      <c r="R22" s="31"/>
      <c r="S22" s="27">
        <v>0</v>
      </c>
      <c r="T22" s="31"/>
      <c r="U22" s="27">
        <f t="shared" si="0"/>
        <v>98543</v>
      </c>
      <c r="V22" s="31"/>
      <c r="W22" s="27">
        <f t="shared" si="1"/>
        <v>-67617</v>
      </c>
    </row>
    <row r="23" spans="1:23" ht="15.75">
      <c r="A23" s="12" t="s">
        <v>49</v>
      </c>
      <c r="B23" s="12"/>
      <c r="C23" s="27">
        <v>0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34757</v>
      </c>
      <c r="P23" s="31"/>
      <c r="Q23" s="27">
        <v>0</v>
      </c>
      <c r="R23" s="31"/>
      <c r="S23" s="27">
        <v>0</v>
      </c>
      <c r="T23" s="31"/>
      <c r="U23" s="27">
        <f t="shared" si="0"/>
        <v>34757</v>
      </c>
      <c r="V23" s="31"/>
      <c r="W23" s="27">
        <f t="shared" si="1"/>
        <v>-34757</v>
      </c>
    </row>
    <row r="24" spans="1:23" ht="15.75">
      <c r="A24" s="12" t="s">
        <v>56</v>
      </c>
      <c r="B24" s="12"/>
      <c r="C24" s="27">
        <v>0</v>
      </c>
      <c r="D24" s="31"/>
      <c r="E24" s="27">
        <v>0</v>
      </c>
      <c r="F24" s="31"/>
      <c r="G24" s="27">
        <v>0</v>
      </c>
      <c r="H24" s="31"/>
      <c r="I24" s="27">
        <v>83725</v>
      </c>
      <c r="J24" s="31"/>
      <c r="K24" s="27">
        <v>3276</v>
      </c>
      <c r="L24" s="31"/>
      <c r="M24" s="27">
        <v>28120</v>
      </c>
      <c r="N24" s="31"/>
      <c r="O24" s="27">
        <v>19648</v>
      </c>
      <c r="P24" s="31"/>
      <c r="Q24" s="27">
        <v>0</v>
      </c>
      <c r="R24" s="31"/>
      <c r="S24" s="27">
        <v>0</v>
      </c>
      <c r="T24" s="31"/>
      <c r="U24" s="27">
        <f t="shared" si="0"/>
        <v>134769</v>
      </c>
      <c r="V24" s="31"/>
      <c r="W24" s="27">
        <f t="shared" si="1"/>
        <v>-134769</v>
      </c>
    </row>
    <row r="25" spans="1:23" ht="15.75">
      <c r="A25" s="12" t="s">
        <v>43</v>
      </c>
      <c r="B25" s="12"/>
      <c r="C25" s="27">
        <v>0</v>
      </c>
      <c r="D25" s="14"/>
      <c r="E25" s="27">
        <v>5304448</v>
      </c>
      <c r="F25" s="14"/>
      <c r="G25" s="27">
        <v>0</v>
      </c>
      <c r="H25" s="14"/>
      <c r="I25" s="27">
        <v>0</v>
      </c>
      <c r="J25" s="14"/>
      <c r="K25" s="27">
        <v>0</v>
      </c>
      <c r="L25" s="14"/>
      <c r="M25" s="27">
        <v>0</v>
      </c>
      <c r="N25" s="14"/>
      <c r="O25" s="27">
        <v>0</v>
      </c>
      <c r="P25" s="14"/>
      <c r="Q25" s="27">
        <v>0</v>
      </c>
      <c r="R25" s="14"/>
      <c r="S25" s="27">
        <v>0</v>
      </c>
      <c r="T25" s="14"/>
      <c r="U25" s="27">
        <f t="shared" si="0"/>
        <v>0</v>
      </c>
      <c r="V25" s="14"/>
      <c r="W25" s="27">
        <f t="shared" si="1"/>
        <v>5304448</v>
      </c>
    </row>
    <row r="26" spans="1:23" ht="15.75">
      <c r="A26" s="12" t="s">
        <v>44</v>
      </c>
      <c r="B26" s="12"/>
      <c r="C26" s="17">
        <f>SUM(C13:C25)</f>
        <v>2012723</v>
      </c>
      <c r="D26" s="16"/>
      <c r="E26" s="17">
        <f>SUM(E13:E25)</f>
        <v>7943467</v>
      </c>
      <c r="F26" s="16"/>
      <c r="G26" s="17">
        <f>SUM(G13:G25)</f>
        <v>0</v>
      </c>
      <c r="H26" s="16"/>
      <c r="I26" s="17">
        <f>SUM(I13:I25)</f>
        <v>561596</v>
      </c>
      <c r="J26" s="16"/>
      <c r="K26" s="17">
        <f>SUM(K13:K25)</f>
        <v>770349</v>
      </c>
      <c r="L26" s="16"/>
      <c r="M26" s="17">
        <f>SUM(M13:M25)</f>
        <v>450444</v>
      </c>
      <c r="N26" s="16"/>
      <c r="O26" s="17">
        <f>SUM(O13:O25)</f>
        <v>1387075</v>
      </c>
      <c r="P26" s="16"/>
      <c r="Q26" s="17">
        <f>SUM(Q13:Q25)</f>
        <v>5278552</v>
      </c>
      <c r="R26" s="16"/>
      <c r="S26" s="17">
        <f>SUM(S13:S25)</f>
        <v>16524</v>
      </c>
      <c r="T26" s="16"/>
      <c r="U26" s="17">
        <f>SUM(U13:U25)</f>
        <v>8464540</v>
      </c>
      <c r="V26" s="16"/>
      <c r="W26" s="17">
        <f>SUM(W13:W25)</f>
        <v>1491650</v>
      </c>
    </row>
    <row r="27" spans="1:23" ht="15.75">
      <c r="A27" s="12"/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>
      <c r="A28" s="12" t="s">
        <v>52</v>
      </c>
      <c r="B28" s="12"/>
      <c r="C28" s="18">
        <v>8610</v>
      </c>
      <c r="D28" s="16"/>
      <c r="E28" s="18">
        <v>0</v>
      </c>
      <c r="F28" s="16"/>
      <c r="G28" s="18">
        <v>0</v>
      </c>
      <c r="H28" s="16"/>
      <c r="I28" s="18">
        <v>97736</v>
      </c>
      <c r="J28" s="16"/>
      <c r="K28" s="18">
        <v>32554</v>
      </c>
      <c r="L28" s="16"/>
      <c r="M28" s="18">
        <v>31163</v>
      </c>
      <c r="N28" s="16"/>
      <c r="O28" s="18">
        <f>88031-1</f>
        <v>88030</v>
      </c>
      <c r="P28" s="16"/>
      <c r="Q28" s="18">
        <v>0</v>
      </c>
      <c r="R28" s="16"/>
      <c r="S28" s="18">
        <v>0</v>
      </c>
      <c r="T28" s="16"/>
      <c r="U28" s="27">
        <f aca="true" t="shared" si="2" ref="U28:U33">SUM(G28:S28)</f>
        <v>249483</v>
      </c>
      <c r="V28" s="16"/>
      <c r="W28" s="27">
        <f aca="true" t="shared" si="3" ref="W28:W33">C28+E28-U28</f>
        <v>-240873</v>
      </c>
    </row>
    <row r="29" spans="1:23" ht="15.75">
      <c r="A29" s="12" t="s">
        <v>63</v>
      </c>
      <c r="B29" s="12"/>
      <c r="C29" s="18">
        <v>138209</v>
      </c>
      <c r="D29" s="16"/>
      <c r="E29" s="18">
        <v>0</v>
      </c>
      <c r="F29" s="16"/>
      <c r="G29" s="18">
        <v>0</v>
      </c>
      <c r="H29" s="16"/>
      <c r="I29" s="18">
        <v>0</v>
      </c>
      <c r="J29" s="16"/>
      <c r="K29" s="18">
        <v>94592</v>
      </c>
      <c r="L29" s="16"/>
      <c r="M29" s="18">
        <v>29413</v>
      </c>
      <c r="N29" s="16"/>
      <c r="O29" s="18">
        <v>14113</v>
      </c>
      <c r="P29" s="16"/>
      <c r="Q29" s="18">
        <v>0</v>
      </c>
      <c r="R29" s="16"/>
      <c r="S29" s="18">
        <v>0</v>
      </c>
      <c r="T29" s="16"/>
      <c r="U29" s="27">
        <f t="shared" si="2"/>
        <v>138118</v>
      </c>
      <c r="V29" s="13"/>
      <c r="W29" s="12">
        <f t="shared" si="3"/>
        <v>91</v>
      </c>
    </row>
    <row r="30" spans="1:23" ht="15.75">
      <c r="A30" s="12" t="s">
        <v>64</v>
      </c>
      <c r="B30" s="12"/>
      <c r="C30" s="18">
        <v>15097</v>
      </c>
      <c r="D30" s="16"/>
      <c r="E30" s="18">
        <v>0</v>
      </c>
      <c r="F30" s="16"/>
      <c r="G30" s="18">
        <v>0</v>
      </c>
      <c r="H30" s="16"/>
      <c r="I30" s="18">
        <v>19515</v>
      </c>
      <c r="J30" s="16"/>
      <c r="K30" s="18">
        <f>33870-1</f>
        <v>33869</v>
      </c>
      <c r="L30" s="16"/>
      <c r="M30" s="18">
        <v>7025</v>
      </c>
      <c r="N30" s="16"/>
      <c r="O30" s="18">
        <v>1856</v>
      </c>
      <c r="P30" s="16"/>
      <c r="Q30" s="18">
        <v>0</v>
      </c>
      <c r="R30" s="16"/>
      <c r="S30" s="18">
        <v>0</v>
      </c>
      <c r="T30" s="16"/>
      <c r="U30" s="27">
        <f t="shared" si="2"/>
        <v>62265</v>
      </c>
      <c r="V30" s="31"/>
      <c r="W30" s="27">
        <f t="shared" si="3"/>
        <v>-47168</v>
      </c>
    </row>
    <row r="31" spans="1:23" ht="15.75">
      <c r="A31" s="12" t="s">
        <v>65</v>
      </c>
      <c r="B31" s="12"/>
      <c r="C31" s="18">
        <v>12889</v>
      </c>
      <c r="D31" s="16"/>
      <c r="E31" s="18">
        <v>0</v>
      </c>
      <c r="F31" s="16"/>
      <c r="G31" s="18">
        <v>8209</v>
      </c>
      <c r="H31" s="16"/>
      <c r="I31" s="18">
        <v>12000</v>
      </c>
      <c r="J31" s="16"/>
      <c r="K31" s="18">
        <v>129064</v>
      </c>
      <c r="L31" s="16"/>
      <c r="M31" s="18">
        <v>12587</v>
      </c>
      <c r="N31" s="16"/>
      <c r="O31" s="18">
        <v>4241</v>
      </c>
      <c r="P31" s="16"/>
      <c r="Q31" s="18">
        <v>0</v>
      </c>
      <c r="R31" s="16"/>
      <c r="S31" s="18">
        <v>0</v>
      </c>
      <c r="T31" s="16"/>
      <c r="U31" s="27">
        <f t="shared" si="2"/>
        <v>166101</v>
      </c>
      <c r="V31" s="13"/>
      <c r="W31" s="12">
        <f t="shared" si="3"/>
        <v>-153212</v>
      </c>
    </row>
    <row r="32" spans="1:23" ht="15.75">
      <c r="A32" s="12" t="s">
        <v>66</v>
      </c>
      <c r="B32" s="12"/>
      <c r="C32" s="18">
        <v>179645</v>
      </c>
      <c r="D32" s="16"/>
      <c r="E32" s="18">
        <v>0</v>
      </c>
      <c r="F32" s="16"/>
      <c r="G32" s="18">
        <v>342</v>
      </c>
      <c r="H32" s="16"/>
      <c r="I32" s="18">
        <v>124007</v>
      </c>
      <c r="J32" s="16"/>
      <c r="K32" s="18">
        <v>50513</v>
      </c>
      <c r="L32" s="16"/>
      <c r="M32" s="18">
        <v>52935</v>
      </c>
      <c r="N32" s="16"/>
      <c r="O32" s="18">
        <v>142009</v>
      </c>
      <c r="P32" s="16"/>
      <c r="Q32" s="18">
        <v>0</v>
      </c>
      <c r="R32" s="16"/>
      <c r="S32" s="18">
        <v>0</v>
      </c>
      <c r="T32" s="16"/>
      <c r="U32" s="27">
        <f t="shared" si="2"/>
        <v>369806</v>
      </c>
      <c r="V32" s="31"/>
      <c r="W32" s="27">
        <f t="shared" si="3"/>
        <v>-190161</v>
      </c>
    </row>
    <row r="33" spans="1:23" ht="15.75">
      <c r="A33" s="12" t="s">
        <v>67</v>
      </c>
      <c r="B33" s="12"/>
      <c r="C33" s="18">
        <v>419365</v>
      </c>
      <c r="D33" s="16"/>
      <c r="E33" s="18">
        <v>0</v>
      </c>
      <c r="F33" s="16"/>
      <c r="G33" s="18">
        <v>0</v>
      </c>
      <c r="H33" s="16"/>
      <c r="I33" s="18">
        <v>308991</v>
      </c>
      <c r="J33" s="16"/>
      <c r="K33" s="18">
        <v>134850</v>
      </c>
      <c r="L33" s="16"/>
      <c r="M33" s="18">
        <v>124648</v>
      </c>
      <c r="N33" s="16"/>
      <c r="O33" s="18">
        <v>452252</v>
      </c>
      <c r="P33" s="16"/>
      <c r="Q33" s="18">
        <v>0</v>
      </c>
      <c r="R33" s="16"/>
      <c r="S33" s="18">
        <v>9756</v>
      </c>
      <c r="T33" s="16"/>
      <c r="U33" s="27">
        <f t="shared" si="2"/>
        <v>1030497</v>
      </c>
      <c r="V33" s="31"/>
      <c r="W33" s="27">
        <f t="shared" si="3"/>
        <v>-611132</v>
      </c>
    </row>
    <row r="34" spans="1:23" ht="15.75">
      <c r="A34" s="12" t="s">
        <v>68</v>
      </c>
      <c r="B34" s="12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7"/>
      <c r="V34" s="31"/>
      <c r="W34" s="27"/>
    </row>
    <row r="35" spans="1:23" ht="15.75">
      <c r="A35" s="12" t="s">
        <v>69</v>
      </c>
      <c r="B35" s="12"/>
      <c r="C35" s="16">
        <v>0</v>
      </c>
      <c r="D35" s="16"/>
      <c r="E35" s="16">
        <v>254890</v>
      </c>
      <c r="F35" s="16"/>
      <c r="G35" s="16">
        <v>0</v>
      </c>
      <c r="H35" s="16"/>
      <c r="I35" s="16">
        <v>2350</v>
      </c>
      <c r="J35" s="16"/>
      <c r="K35" s="16">
        <v>4775</v>
      </c>
      <c r="L35" s="16"/>
      <c r="M35" s="16">
        <v>706</v>
      </c>
      <c r="N35" s="16"/>
      <c r="O35" s="16">
        <v>181834</v>
      </c>
      <c r="P35" s="16"/>
      <c r="Q35" s="16">
        <v>0</v>
      </c>
      <c r="R35" s="16"/>
      <c r="S35" s="16">
        <v>0</v>
      </c>
      <c r="T35" s="16"/>
      <c r="U35" s="27">
        <f>SUM(G35:S35)</f>
        <v>189665</v>
      </c>
      <c r="V35" s="14"/>
      <c r="W35" s="27">
        <f>C35+E35-U35</f>
        <v>65225</v>
      </c>
    </row>
    <row r="36" spans="1:23" ht="16.5" thickBot="1">
      <c r="A36" s="12" t="s">
        <v>62</v>
      </c>
      <c r="B36" s="12"/>
      <c r="C36" s="33">
        <f>SUM(C26:C35)</f>
        <v>2786538</v>
      </c>
      <c r="D36" s="16"/>
      <c r="E36" s="33">
        <f>SUM(E26:E35)</f>
        <v>8198357</v>
      </c>
      <c r="F36" s="16"/>
      <c r="G36" s="33">
        <f>SUM(G26:G35)</f>
        <v>8551</v>
      </c>
      <c r="H36" s="16"/>
      <c r="I36" s="33">
        <f>SUM(I26:I35)</f>
        <v>1126195</v>
      </c>
      <c r="J36" s="16"/>
      <c r="K36" s="33">
        <f>SUM(K26:K35)</f>
        <v>1250566</v>
      </c>
      <c r="L36" s="16"/>
      <c r="M36" s="33">
        <f>SUM(M26:M35)</f>
        <v>708921</v>
      </c>
      <c r="N36" s="16"/>
      <c r="O36" s="33">
        <f>SUM(O26:O35)</f>
        <v>2271410</v>
      </c>
      <c r="P36" s="16"/>
      <c r="Q36" s="33">
        <f>SUM(Q26:Q35)</f>
        <v>5278552</v>
      </c>
      <c r="R36" s="16"/>
      <c r="S36" s="33">
        <f>SUM(S26:S35)</f>
        <v>26280</v>
      </c>
      <c r="T36" s="16"/>
      <c r="U36" s="33">
        <f>SUM(U26:U35)</f>
        <v>10670475</v>
      </c>
      <c r="V36" s="16"/>
      <c r="W36" s="33">
        <f>SUM(W26:W35)</f>
        <v>314420</v>
      </c>
    </row>
    <row r="37" spans="1:23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</row>
  </sheetData>
  <sheetProtection/>
  <mergeCells count="6">
    <mergeCell ref="C3:W3"/>
    <mergeCell ref="C5:W5"/>
    <mergeCell ref="C6:W6"/>
    <mergeCell ref="C9:E9"/>
    <mergeCell ref="G9:U9"/>
    <mergeCell ref="A3:A6"/>
  </mergeCells>
  <conditionalFormatting sqref="A12:W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2013-09-25T16:48:35Z</cp:lastPrinted>
  <dcterms:created xsi:type="dcterms:W3CDTF">2009-06-22T13:37:23Z</dcterms:created>
  <dcterms:modified xsi:type="dcterms:W3CDTF">2014-03-10T18:34:08Z</dcterms:modified>
  <cp:category/>
  <cp:version/>
  <cp:contentType/>
  <cp:contentStatus/>
</cp:coreProperties>
</file>