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<sst xmlns="http://schemas.openxmlformats.org/spreadsheetml/2006/main" count="55" uniqueCount="45">
  <si>
    <t/>
  </si>
  <si>
    <t>Balance</t>
  </si>
  <si>
    <t>Allocations</t>
  </si>
  <si>
    <t>Expenditures</t>
  </si>
  <si>
    <t xml:space="preserve"> total on plant fund report </t>
  </si>
  <si>
    <t xml:space="preserve"> state  </t>
  </si>
  <si>
    <t xml:space="preserve"> difference </t>
  </si>
  <si>
    <t xml:space="preserve"> Transfers from other funds:</t>
  </si>
  <si>
    <t xml:space="preserve">   Unrestricted -</t>
  </si>
  <si>
    <t xml:space="preserve">         Total transfers from other funds</t>
  </si>
  <si>
    <t xml:space="preserve">           Total</t>
  </si>
  <si>
    <t xml:space="preserve">     Equipment reserves --</t>
  </si>
  <si>
    <t xml:space="preserve">       Comparative biology cost center</t>
  </si>
  <si>
    <t xml:space="preserve"> State of Louisiana:</t>
  </si>
  <si>
    <t xml:space="preserve">   Facility Planning and Control -</t>
  </si>
  <si>
    <t xml:space="preserve">         Total State Facility Planning and Control</t>
  </si>
  <si>
    <t>ANALYSIS E</t>
  </si>
  <si>
    <t>Analysis of Changes In Unexpended Plant Fund Balances</t>
  </si>
  <si>
    <t xml:space="preserve">      Imaging center, research instrumentation and equipment</t>
  </si>
  <si>
    <t xml:space="preserve">       Telephone service center</t>
  </si>
  <si>
    <t xml:space="preserve">       Basic science building</t>
  </si>
  <si>
    <t xml:space="preserve">       Population science building</t>
  </si>
  <si>
    <t xml:space="preserve">         Total transfers from unrestricted funds</t>
  </si>
  <si>
    <t xml:space="preserve">   Maintenance reserves -</t>
  </si>
  <si>
    <t>PJ000369</t>
  </si>
  <si>
    <t>PJ000370</t>
  </si>
  <si>
    <t>PJ000478</t>
  </si>
  <si>
    <t>PJ000479</t>
  </si>
  <si>
    <t xml:space="preserve">       Building L seating replacement</t>
  </si>
  <si>
    <t>PJ000512</t>
  </si>
  <si>
    <t xml:space="preserve">       Building L air handler unit repair</t>
  </si>
  <si>
    <t>PJ000537</t>
  </si>
  <si>
    <t xml:space="preserve">       Building L waterproofing</t>
  </si>
  <si>
    <t>PJ000549</t>
  </si>
  <si>
    <t>6For the year ended June 30, 2018</t>
  </si>
  <si>
    <t xml:space="preserve">       Building L painting</t>
  </si>
  <si>
    <t>PJ000582</t>
  </si>
  <si>
    <t xml:space="preserve">       Building G annex access upgrade</t>
  </si>
  <si>
    <t>PJ000594</t>
  </si>
  <si>
    <t xml:space="preserve">       Building L electical upgrade</t>
  </si>
  <si>
    <t>PJ000613</t>
  </si>
  <si>
    <t xml:space="preserve">       Building L replace carbon dioxide manifolds</t>
  </si>
  <si>
    <t>PJ000650</t>
  </si>
  <si>
    <t xml:space="preserve">       Building G waterproofing</t>
  </si>
  <si>
    <t>PJ000590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</si>
</sst>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[$-409]dddd\,\ mmmm\ dd\,\ yyyy"/>
    <numFmt numFmtId="168" formatCode="[$-409]mmmm\ d\,\ yyyy;@"/>
    <numFmt numFmtId="169" formatCode="_(&quot;$&quot;* #,##0.0_);_(&quot;$&quot;* \(#,##0.0\);_(&quot;$&quot;* &quot;-&quot;??_);_(@_)"/>
    <numFmt numFmtId="170" formatCode="d\-mmm\-yyyy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62"/>
      <name val="Calibri"/>
      <family val="2"/>
    </font>
    <font>
      <b/>
      <sz val="9"/>
      <color indexed="2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Calibri"/>
      <family val="2"/>
    </font>
    <font>
      <b/>
      <sz val="9"/>
      <color rgb="FF461D7C"/>
      <name val="Calibri"/>
      <family val="2"/>
    </font>
    <font>
      <b/>
      <sz val="11"/>
      <color rgb="FF461D7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41" fillId="0" borderId="0" xfId="45" applyNumberFormat="1" applyFont="1" applyAlignment="1" applyProtection="1">
      <alignment vertical="center"/>
      <protection/>
    </xf>
    <xf numFmtId="0" fontId="19" fillId="0" borderId="0" xfId="59" applyFont="1">
      <alignment/>
      <protection/>
    </xf>
    <xf numFmtId="0" fontId="19" fillId="0" borderId="0" xfId="59" applyFont="1" applyFill="1" applyBorder="1">
      <alignment/>
      <protection/>
    </xf>
    <xf numFmtId="164" fontId="20" fillId="0" borderId="0" xfId="42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22" fillId="0" borderId="0" xfId="42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20" fillId="0" borderId="0" xfId="42" applyNumberFormat="1" applyFont="1" applyFill="1" applyAlignment="1" applyProtection="1">
      <alignment vertical="center"/>
      <protection/>
    </xf>
    <xf numFmtId="164" fontId="19" fillId="0" borderId="0" xfId="42" applyNumberFormat="1" applyFont="1" applyFill="1" applyAlignment="1" applyProtection="1">
      <alignment vertical="center"/>
      <protection/>
    </xf>
    <xf numFmtId="164" fontId="19" fillId="0" borderId="0" xfId="42" applyNumberFormat="1" applyFont="1" applyFill="1" applyAlignment="1" applyProtection="1" quotePrefix="1">
      <alignment vertical="center"/>
      <protection/>
    </xf>
    <xf numFmtId="164" fontId="19" fillId="0" borderId="0" xfId="42" applyNumberFormat="1" applyFont="1" applyFill="1" applyAlignment="1" applyProtection="1">
      <alignment horizontal="center" vertical="center"/>
      <protection/>
    </xf>
    <xf numFmtId="168" fontId="19" fillId="0" borderId="10" xfId="42" applyNumberFormat="1" applyFont="1" applyFill="1" applyBorder="1" applyAlignment="1" applyProtection="1">
      <alignment horizontal="center" vertical="center"/>
      <protection/>
    </xf>
    <xf numFmtId="164" fontId="19" fillId="0" borderId="0" xfId="42" applyNumberFormat="1" applyFont="1" applyFill="1" applyBorder="1" applyAlignment="1" applyProtection="1">
      <alignment vertical="center"/>
      <protection/>
    </xf>
    <xf numFmtId="164" fontId="19" fillId="0" borderId="10" xfId="42" applyNumberFormat="1" applyFont="1" applyFill="1" applyBorder="1" applyAlignment="1" applyProtection="1">
      <alignment horizontal="center" vertical="center"/>
      <protection/>
    </xf>
    <xf numFmtId="168" fontId="19" fillId="0" borderId="0" xfId="42" applyNumberFormat="1" applyFont="1" applyFill="1" applyBorder="1" applyAlignment="1" applyProtection="1">
      <alignment horizontal="center" vertical="center"/>
      <protection/>
    </xf>
    <xf numFmtId="164" fontId="19" fillId="0" borderId="0" xfId="42" applyNumberFormat="1" applyFont="1" applyFill="1" applyBorder="1" applyAlignment="1" applyProtection="1">
      <alignment horizontal="center" vertical="center"/>
      <protection/>
    </xf>
    <xf numFmtId="164" fontId="19" fillId="0" borderId="0" xfId="42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64" fontId="19" fillId="0" borderId="0" xfId="42" applyNumberFormat="1" applyFont="1" applyFill="1" applyBorder="1" applyAlignment="1">
      <alignment/>
    </xf>
    <xf numFmtId="165" fontId="19" fillId="0" borderId="0" xfId="42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64" fontId="19" fillId="0" borderId="11" xfId="42" applyNumberFormat="1" applyFont="1" applyFill="1" applyBorder="1" applyAlignment="1">
      <alignment/>
    </xf>
    <xf numFmtId="166" fontId="19" fillId="0" borderId="11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164" fontId="19" fillId="0" borderId="10" xfId="42" applyNumberFormat="1" applyFont="1" applyFill="1" applyBorder="1" applyAlignment="1" applyProtection="1">
      <alignment vertical="center"/>
      <protection/>
    </xf>
    <xf numFmtId="164" fontId="19" fillId="0" borderId="12" xfId="42" applyNumberFormat="1" applyFont="1" applyFill="1" applyBorder="1" applyAlignment="1" applyProtection="1">
      <alignment vertical="center"/>
      <protection/>
    </xf>
    <xf numFmtId="164" fontId="19" fillId="0" borderId="13" xfId="42" applyNumberFormat="1" applyFont="1" applyFill="1" applyBorder="1" applyAlignment="1" applyProtection="1">
      <alignment vertical="center"/>
      <protection/>
    </xf>
    <xf numFmtId="165" fontId="19" fillId="0" borderId="14" xfId="46" applyNumberFormat="1" applyFont="1" applyFill="1" applyBorder="1" applyAlignment="1" applyProtection="1">
      <alignment vertical="center"/>
      <protection/>
    </xf>
    <xf numFmtId="43" fontId="20" fillId="0" borderId="0" xfId="42" applyFont="1" applyFill="1" applyAlignment="1">
      <alignment/>
    </xf>
    <xf numFmtId="43" fontId="20" fillId="0" borderId="0" xfId="42" applyFont="1" applyFill="1" applyAlignment="1">
      <alignment horizontal="right"/>
    </xf>
    <xf numFmtId="164" fontId="20" fillId="0" borderId="0" xfId="42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164" fontId="20" fillId="0" borderId="0" xfId="0" applyNumberFormat="1" applyFont="1" applyFill="1" applyAlignment="1">
      <alignment/>
    </xf>
    <xf numFmtId="164" fontId="23" fillId="0" borderId="0" xfId="45" applyNumberFormat="1" applyFont="1" applyFill="1" applyBorder="1" applyAlignment="1" applyProtection="1">
      <alignment horizontal="center" vertical="center"/>
      <protection/>
    </xf>
    <xf numFmtId="164" fontId="41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123825</xdr:rowOff>
    </xdr:from>
    <xdr:to>
      <xdr:col>0</xdr:col>
      <xdr:colOff>2181225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0"/>
          <a:ext cx="2133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0"/>
  <sheetViews>
    <sheetView tabSelected="1" zoomScalePageLayoutView="0" workbookViewId="0" topLeftCell="A1">
      <selection activeCell="A1" sqref="A1:I39"/>
    </sheetView>
  </sheetViews>
  <sheetFormatPr defaultColWidth="9.140625" defaultRowHeight="12.75"/>
  <cols>
    <col min="1" max="1" width="48.8515625" style="5" customWidth="1"/>
    <col min="2" max="2" width="2.140625" style="5" bestFit="1" customWidth="1"/>
    <col min="3" max="3" width="12.7109375" style="5" customWidth="1"/>
    <col min="4" max="4" width="1.421875" style="5" customWidth="1"/>
    <col min="5" max="5" width="12.7109375" style="5" customWidth="1"/>
    <col min="6" max="6" width="2.00390625" style="5" customWidth="1"/>
    <col min="7" max="7" width="12.7109375" style="5" customWidth="1"/>
    <col min="8" max="8" width="2.00390625" style="5" customWidth="1"/>
    <col min="9" max="9" width="12.7109375" style="5" customWidth="1"/>
    <col min="10" max="13" width="9.140625" style="5" customWidth="1"/>
    <col min="14" max="49" width="9.140625" style="6" customWidth="1"/>
    <col min="50" max="16384" width="9.140625" style="5" customWidth="1"/>
  </cols>
  <sheetData>
    <row r="1" spans="1:9" ht="12.75">
      <c r="A1" s="1"/>
      <c r="B1" s="2"/>
      <c r="C1" s="2"/>
      <c r="D1" s="2"/>
      <c r="E1" s="2"/>
      <c r="F1" s="2"/>
      <c r="G1" s="2"/>
      <c r="H1" s="3"/>
      <c r="I1" s="4"/>
    </row>
    <row r="2" spans="1:9" ht="10.5" customHeight="1">
      <c r="A2" s="1"/>
      <c r="B2" s="2"/>
      <c r="C2" s="2"/>
      <c r="D2" s="2"/>
      <c r="E2" s="2"/>
      <c r="F2" s="2"/>
      <c r="G2" s="2"/>
      <c r="H2" s="3"/>
      <c r="I2" s="4"/>
    </row>
    <row r="3" spans="1:9" ht="15.75">
      <c r="A3" s="39"/>
      <c r="B3" s="7"/>
      <c r="C3" s="38" t="s">
        <v>16</v>
      </c>
      <c r="D3" s="38"/>
      <c r="E3" s="38"/>
      <c r="F3" s="38"/>
      <c r="G3" s="38"/>
      <c r="H3" s="38"/>
      <c r="I3" s="38"/>
    </row>
    <row r="4" spans="1:9" ht="8.25" customHeight="1">
      <c r="A4" s="39"/>
      <c r="B4" s="8"/>
      <c r="C4" s="38"/>
      <c r="D4" s="38"/>
      <c r="E4" s="38"/>
      <c r="F4" s="38"/>
      <c r="G4" s="38"/>
      <c r="H4" s="3"/>
      <c r="I4" s="9"/>
    </row>
    <row r="5" spans="1:9" ht="15.75">
      <c r="A5" s="39"/>
      <c r="B5" s="7"/>
      <c r="C5" s="38" t="s">
        <v>17</v>
      </c>
      <c r="D5" s="38"/>
      <c r="E5" s="38"/>
      <c r="F5" s="38"/>
      <c r="G5" s="38"/>
      <c r="H5" s="38"/>
      <c r="I5" s="38"/>
    </row>
    <row r="6" spans="1:9" ht="15.75">
      <c r="A6" s="39"/>
      <c r="B6" s="7"/>
      <c r="C6" s="38" t="s">
        <v>34</v>
      </c>
      <c r="D6" s="38"/>
      <c r="E6" s="38"/>
      <c r="F6" s="38"/>
      <c r="G6" s="38"/>
      <c r="H6" s="38"/>
      <c r="I6" s="38"/>
    </row>
    <row r="7" spans="1:9" ht="10.5" customHeight="1">
      <c r="A7" s="1"/>
      <c r="B7" s="7"/>
      <c r="C7" s="7"/>
      <c r="D7" s="7"/>
      <c r="E7" s="7"/>
      <c r="F7" s="7"/>
      <c r="G7" s="7"/>
      <c r="H7" s="3"/>
      <c r="I7" s="4"/>
    </row>
    <row r="8" spans="1:9" ht="12.75">
      <c r="A8" s="1"/>
      <c r="B8" s="10"/>
      <c r="C8" s="10"/>
      <c r="D8" s="10"/>
      <c r="E8" s="10"/>
      <c r="F8" s="10"/>
      <c r="G8" s="10"/>
      <c r="H8" s="3"/>
      <c r="I8" s="4"/>
    </row>
    <row r="9" spans="1:13" ht="12.75">
      <c r="A9" s="11"/>
      <c r="B9" s="11"/>
      <c r="C9" s="11"/>
      <c r="D9" s="11"/>
      <c r="E9" s="11"/>
      <c r="F9" s="11"/>
      <c r="G9" s="11"/>
      <c r="H9" s="11"/>
      <c r="I9" s="11"/>
      <c r="J9" s="6"/>
      <c r="K9" s="6"/>
      <c r="L9" s="6"/>
      <c r="M9" s="6"/>
    </row>
    <row r="10" spans="1:13" ht="12.75">
      <c r="A10" s="12"/>
      <c r="B10" s="13" t="s">
        <v>0</v>
      </c>
      <c r="C10" s="14" t="s">
        <v>1</v>
      </c>
      <c r="D10" s="12"/>
      <c r="E10" s="12"/>
      <c r="F10" s="12"/>
      <c r="G10" s="12"/>
      <c r="H10" s="12"/>
      <c r="I10" s="14" t="s">
        <v>1</v>
      </c>
      <c r="J10" s="6"/>
      <c r="K10" s="6"/>
      <c r="L10" s="6"/>
      <c r="M10" s="6"/>
    </row>
    <row r="11" spans="1:13" ht="12.75">
      <c r="A11" s="12"/>
      <c r="B11" s="13" t="s">
        <v>0</v>
      </c>
      <c r="C11" s="15">
        <v>42916</v>
      </c>
      <c r="D11" s="16"/>
      <c r="E11" s="17" t="s">
        <v>2</v>
      </c>
      <c r="F11" s="16"/>
      <c r="G11" s="17" t="s">
        <v>3</v>
      </c>
      <c r="H11" s="16"/>
      <c r="I11" s="15">
        <v>43281</v>
      </c>
      <c r="J11" s="6"/>
      <c r="K11" s="6"/>
      <c r="L11" s="6"/>
      <c r="M11" s="6"/>
    </row>
    <row r="12" spans="1:13" ht="12.75">
      <c r="A12" s="12"/>
      <c r="B12" s="13"/>
      <c r="C12" s="18"/>
      <c r="D12" s="16"/>
      <c r="E12" s="19"/>
      <c r="F12" s="16"/>
      <c r="G12" s="19"/>
      <c r="H12" s="16"/>
      <c r="I12" s="18"/>
      <c r="J12" s="6"/>
      <c r="K12" s="6"/>
      <c r="L12" s="6"/>
      <c r="M12" s="6"/>
    </row>
    <row r="13" spans="1:9" s="21" customFormat="1" ht="12.75">
      <c r="A13" s="6" t="s">
        <v>13</v>
      </c>
      <c r="B13" s="20"/>
      <c r="C13" s="20"/>
      <c r="D13" s="20"/>
      <c r="E13" s="20"/>
      <c r="F13" s="20"/>
      <c r="G13" s="20"/>
      <c r="H13" s="20"/>
      <c r="I13" s="6"/>
    </row>
    <row r="14" spans="1:9" s="21" customFormat="1" ht="12.75">
      <c r="A14" s="6" t="s">
        <v>14</v>
      </c>
      <c r="B14" s="20"/>
      <c r="C14" s="20"/>
      <c r="D14" s="20"/>
      <c r="E14" s="20"/>
      <c r="F14" s="20"/>
      <c r="G14" s="20"/>
      <c r="H14" s="20"/>
      <c r="I14" s="6"/>
    </row>
    <row r="15" spans="1:9" s="21" customFormat="1" ht="12.75">
      <c r="A15" s="22" t="s">
        <v>18</v>
      </c>
      <c r="B15" s="23"/>
      <c r="C15" s="24">
        <v>0</v>
      </c>
      <c r="D15" s="23"/>
      <c r="E15" s="24">
        <v>1070497</v>
      </c>
      <c r="F15" s="23"/>
      <c r="G15" s="24">
        <v>1070497</v>
      </c>
      <c r="H15" s="23"/>
      <c r="I15" s="25">
        <f>C15+E15-G15</f>
        <v>0</v>
      </c>
    </row>
    <row r="16" spans="1:9" s="21" customFormat="1" ht="12.75">
      <c r="A16" s="22" t="s">
        <v>15</v>
      </c>
      <c r="B16" s="23"/>
      <c r="C16" s="26">
        <v>0</v>
      </c>
      <c r="D16" s="23"/>
      <c r="E16" s="26">
        <f>SUM(E15:E15)</f>
        <v>1070497</v>
      </c>
      <c r="F16" s="23"/>
      <c r="G16" s="26">
        <f>SUM(G15:G15)</f>
        <v>1070497</v>
      </c>
      <c r="H16" s="23"/>
      <c r="I16" s="27">
        <f>SUM(I15:I15)</f>
        <v>0</v>
      </c>
    </row>
    <row r="17" spans="1:13" ht="12.75">
      <c r="A17" s="12"/>
      <c r="B17" s="13" t="s">
        <v>0</v>
      </c>
      <c r="C17" s="12"/>
      <c r="D17" s="12"/>
      <c r="E17" s="12"/>
      <c r="F17" s="12"/>
      <c r="G17" s="12"/>
      <c r="H17" s="12"/>
      <c r="I17" s="12"/>
      <c r="J17" s="6"/>
      <c r="K17" s="6"/>
      <c r="L17" s="6"/>
      <c r="M17" s="6"/>
    </row>
    <row r="18" spans="1:49" s="28" customFormat="1" ht="12.75">
      <c r="A18" s="12" t="s">
        <v>7</v>
      </c>
      <c r="B18" s="13" t="s">
        <v>0</v>
      </c>
      <c r="C18" s="12"/>
      <c r="D18" s="12"/>
      <c r="E18" s="12"/>
      <c r="F18" s="12"/>
      <c r="G18" s="12"/>
      <c r="H18" s="12"/>
      <c r="I18" s="1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9" s="6" customFormat="1" ht="12.75">
      <c r="A19" s="12" t="s">
        <v>8</v>
      </c>
      <c r="B19" s="13" t="s">
        <v>0</v>
      </c>
      <c r="C19" s="12"/>
      <c r="D19" s="12"/>
      <c r="E19" s="12"/>
      <c r="F19" s="12"/>
      <c r="G19" s="12"/>
      <c r="H19" s="12"/>
      <c r="I19" s="12"/>
    </row>
    <row r="20" spans="1:13" ht="12.75">
      <c r="A20" s="12" t="s">
        <v>11</v>
      </c>
      <c r="B20" s="13"/>
      <c r="C20" s="12"/>
      <c r="D20" s="12"/>
      <c r="E20" s="12"/>
      <c r="F20" s="12"/>
      <c r="G20" s="12"/>
      <c r="H20" s="12"/>
      <c r="I20" s="12"/>
      <c r="J20" s="6"/>
      <c r="K20" s="6"/>
      <c r="L20" s="6"/>
      <c r="M20" s="6"/>
    </row>
    <row r="21" spans="1:11" s="6" customFormat="1" ht="12.75">
      <c r="A21" s="12" t="s">
        <v>12</v>
      </c>
      <c r="B21" s="13" t="s">
        <v>0</v>
      </c>
      <c r="C21" s="16">
        <v>4262</v>
      </c>
      <c r="D21" s="16">
        <v>0</v>
      </c>
      <c r="E21" s="16">
        <v>0</v>
      </c>
      <c r="F21" s="16"/>
      <c r="G21" s="16">
        <v>0</v>
      </c>
      <c r="H21" s="16"/>
      <c r="I21" s="16">
        <f>SUM(+C21+E21-G21)</f>
        <v>4262</v>
      </c>
      <c r="K21" s="6" t="s">
        <v>24</v>
      </c>
    </row>
    <row r="22" spans="1:11" s="6" customFormat="1" ht="12.75">
      <c r="A22" s="12" t="s">
        <v>19</v>
      </c>
      <c r="B22" s="13"/>
      <c r="C22" s="29">
        <v>122750</v>
      </c>
      <c r="D22" s="12"/>
      <c r="E22" s="29">
        <v>0</v>
      </c>
      <c r="F22" s="12"/>
      <c r="G22" s="29">
        <v>1527</v>
      </c>
      <c r="H22" s="12"/>
      <c r="I22" s="16">
        <f>SUM(+C22+E22-G22)</f>
        <v>121223</v>
      </c>
      <c r="K22" s="6" t="s">
        <v>25</v>
      </c>
    </row>
    <row r="23" spans="1:13" ht="12.75">
      <c r="A23" s="12" t="s">
        <v>22</v>
      </c>
      <c r="B23" s="13" t="s">
        <v>0</v>
      </c>
      <c r="C23" s="29">
        <f>SUM(C21:C22)</f>
        <v>127012</v>
      </c>
      <c r="D23" s="12"/>
      <c r="E23" s="29">
        <f>SUM(E21:E22)</f>
        <v>0</v>
      </c>
      <c r="F23" s="12"/>
      <c r="G23" s="29">
        <f>SUM(G21:G22)</f>
        <v>1527</v>
      </c>
      <c r="H23" s="12"/>
      <c r="I23" s="30">
        <f>SUM(I21:I22)</f>
        <v>125485</v>
      </c>
      <c r="J23" s="6"/>
      <c r="K23" s="6"/>
      <c r="L23" s="6"/>
      <c r="M23" s="6"/>
    </row>
    <row r="24" spans="1:13" ht="12.75">
      <c r="A24" s="12"/>
      <c r="B24" s="13"/>
      <c r="C24" s="16"/>
      <c r="D24" s="12"/>
      <c r="E24" s="16"/>
      <c r="F24" s="12"/>
      <c r="G24" s="16"/>
      <c r="H24" s="12"/>
      <c r="I24" s="16"/>
      <c r="J24" s="6"/>
      <c r="K24" s="6"/>
      <c r="L24" s="6"/>
      <c r="M24" s="6"/>
    </row>
    <row r="25" spans="1:13" ht="12.75">
      <c r="A25" s="12" t="s">
        <v>23</v>
      </c>
      <c r="B25" s="13"/>
      <c r="C25" s="16"/>
      <c r="D25" s="12"/>
      <c r="E25" s="16"/>
      <c r="F25" s="12"/>
      <c r="G25" s="16"/>
      <c r="H25" s="12"/>
      <c r="I25" s="16"/>
      <c r="J25" s="6"/>
      <c r="K25" s="6"/>
      <c r="L25" s="6"/>
      <c r="M25" s="6"/>
    </row>
    <row r="26" spans="1:13" ht="12.75">
      <c r="A26" s="12" t="s">
        <v>20</v>
      </c>
      <c r="B26" s="13" t="s">
        <v>0</v>
      </c>
      <c r="C26" s="16">
        <v>4517020</v>
      </c>
      <c r="D26" s="12"/>
      <c r="E26" s="16">
        <f>89968-80090-42046</f>
        <v>-32168</v>
      </c>
      <c r="F26" s="12"/>
      <c r="G26" s="16">
        <v>0</v>
      </c>
      <c r="H26" s="12"/>
      <c r="I26" s="16">
        <f aca="true" t="shared" si="0" ref="I26:I35">SUM(+C26+E26-G26)</f>
        <v>4484852</v>
      </c>
      <c r="J26" s="6"/>
      <c r="K26" s="6" t="s">
        <v>27</v>
      </c>
      <c r="L26" s="6"/>
      <c r="M26" s="6"/>
    </row>
    <row r="27" spans="1:13" ht="12.75">
      <c r="A27" s="12" t="s">
        <v>37</v>
      </c>
      <c r="B27" s="13"/>
      <c r="C27" s="16">
        <v>0</v>
      </c>
      <c r="D27" s="12"/>
      <c r="E27" s="16">
        <f>31404-4699</f>
        <v>26705</v>
      </c>
      <c r="F27" s="12"/>
      <c r="G27" s="16">
        <v>24792</v>
      </c>
      <c r="H27" s="12"/>
      <c r="I27" s="16">
        <f t="shared" si="0"/>
        <v>1913</v>
      </c>
      <c r="J27" s="6"/>
      <c r="K27" s="6" t="s">
        <v>38</v>
      </c>
      <c r="L27" s="6"/>
      <c r="M27" s="6"/>
    </row>
    <row r="28" spans="1:13" ht="12.75">
      <c r="A28" s="12" t="s">
        <v>43</v>
      </c>
      <c r="B28" s="13"/>
      <c r="C28" s="16">
        <v>0</v>
      </c>
      <c r="D28" s="12"/>
      <c r="E28" s="16">
        <v>25100</v>
      </c>
      <c r="F28" s="12"/>
      <c r="G28" s="16">
        <v>0</v>
      </c>
      <c r="H28" s="12"/>
      <c r="I28" s="16">
        <f t="shared" si="0"/>
        <v>25100</v>
      </c>
      <c r="J28" s="6"/>
      <c r="K28" s="6" t="s">
        <v>44</v>
      </c>
      <c r="L28" s="6"/>
      <c r="M28" s="6"/>
    </row>
    <row r="29" spans="1:13" ht="12.75">
      <c r="A29" s="12" t="s">
        <v>30</v>
      </c>
      <c r="B29" s="13"/>
      <c r="C29" s="16">
        <v>36230</v>
      </c>
      <c r="D29" s="12"/>
      <c r="E29" s="16">
        <v>368</v>
      </c>
      <c r="F29" s="12"/>
      <c r="G29" s="16">
        <v>35852</v>
      </c>
      <c r="H29" s="12"/>
      <c r="I29" s="16">
        <f t="shared" si="0"/>
        <v>746</v>
      </c>
      <c r="J29" s="6"/>
      <c r="K29" s="6" t="s">
        <v>31</v>
      </c>
      <c r="L29" s="6"/>
      <c r="M29" s="6"/>
    </row>
    <row r="30" spans="1:13" ht="12.75">
      <c r="A30" s="12" t="s">
        <v>39</v>
      </c>
      <c r="B30" s="13"/>
      <c r="C30" s="16">
        <v>0</v>
      </c>
      <c r="D30" s="12"/>
      <c r="E30" s="16">
        <v>41294</v>
      </c>
      <c r="F30" s="12"/>
      <c r="G30" s="16">
        <v>20544</v>
      </c>
      <c r="H30" s="12"/>
      <c r="I30" s="16">
        <f t="shared" si="0"/>
        <v>20750</v>
      </c>
      <c r="J30" s="6"/>
      <c r="K30" s="6" t="s">
        <v>40</v>
      </c>
      <c r="L30" s="6"/>
      <c r="M30" s="6"/>
    </row>
    <row r="31" spans="1:13" ht="12.75">
      <c r="A31" s="12" t="s">
        <v>35</v>
      </c>
      <c r="B31" s="13"/>
      <c r="C31" s="16">
        <v>0</v>
      </c>
      <c r="D31" s="12"/>
      <c r="E31" s="16">
        <v>34162</v>
      </c>
      <c r="F31" s="12"/>
      <c r="G31" s="16">
        <v>34038</v>
      </c>
      <c r="H31" s="12"/>
      <c r="I31" s="16">
        <f t="shared" si="0"/>
        <v>124</v>
      </c>
      <c r="J31" s="6"/>
      <c r="K31" s="6" t="s">
        <v>36</v>
      </c>
      <c r="L31" s="6"/>
      <c r="M31" s="6"/>
    </row>
    <row r="32" spans="1:13" ht="12.75">
      <c r="A32" s="12" t="s">
        <v>41</v>
      </c>
      <c r="B32" s="13"/>
      <c r="C32" s="16">
        <v>0</v>
      </c>
      <c r="D32" s="12"/>
      <c r="E32" s="16">
        <v>36960</v>
      </c>
      <c r="F32" s="12"/>
      <c r="G32" s="16">
        <v>0</v>
      </c>
      <c r="H32" s="12"/>
      <c r="I32" s="16">
        <f t="shared" si="0"/>
        <v>36960</v>
      </c>
      <c r="J32" s="6"/>
      <c r="K32" s="6" t="s">
        <v>42</v>
      </c>
      <c r="L32" s="6"/>
      <c r="M32" s="6"/>
    </row>
    <row r="33" spans="1:13" ht="12.75">
      <c r="A33" s="12" t="s">
        <v>28</v>
      </c>
      <c r="B33" s="13"/>
      <c r="C33" s="16">
        <v>8188</v>
      </c>
      <c r="D33" s="12"/>
      <c r="E33" s="16">
        <v>165</v>
      </c>
      <c r="F33" s="12"/>
      <c r="G33" s="16">
        <v>0</v>
      </c>
      <c r="H33" s="12"/>
      <c r="I33" s="16">
        <f t="shared" si="0"/>
        <v>8353</v>
      </c>
      <c r="J33" s="6"/>
      <c r="K33" s="6" t="s">
        <v>29</v>
      </c>
      <c r="L33" s="6"/>
      <c r="M33" s="6"/>
    </row>
    <row r="34" spans="1:13" ht="12.75">
      <c r="A34" s="12" t="s">
        <v>32</v>
      </c>
      <c r="B34" s="13"/>
      <c r="C34" s="16">
        <v>53395</v>
      </c>
      <c r="D34" s="12"/>
      <c r="E34" s="16">
        <f>10050+745</f>
        <v>10795</v>
      </c>
      <c r="F34" s="12"/>
      <c r="G34" s="16">
        <v>53020</v>
      </c>
      <c r="H34" s="12"/>
      <c r="I34" s="16">
        <f t="shared" si="0"/>
        <v>11170</v>
      </c>
      <c r="J34" s="6"/>
      <c r="K34" s="6" t="s">
        <v>33</v>
      </c>
      <c r="L34" s="6"/>
      <c r="M34" s="6"/>
    </row>
    <row r="35" spans="1:13" ht="12.75">
      <c r="A35" s="12" t="s">
        <v>21</v>
      </c>
      <c r="B35" s="13"/>
      <c r="C35" s="16">
        <v>748688</v>
      </c>
      <c r="D35" s="12"/>
      <c r="E35" s="16">
        <f>19185-55942</f>
        <v>-36757</v>
      </c>
      <c r="F35" s="12"/>
      <c r="G35" s="16">
        <v>0</v>
      </c>
      <c r="H35" s="12"/>
      <c r="I35" s="16">
        <f t="shared" si="0"/>
        <v>711931</v>
      </c>
      <c r="J35" s="6"/>
      <c r="K35" s="6" t="s">
        <v>26</v>
      </c>
      <c r="L35" s="6"/>
      <c r="M35" s="6"/>
    </row>
    <row r="36" spans="1:13" ht="12.75">
      <c r="A36" s="12" t="s">
        <v>9</v>
      </c>
      <c r="B36" s="13"/>
      <c r="C36" s="31">
        <f>SUM(C26:C35)</f>
        <v>5363521</v>
      </c>
      <c r="D36" s="12"/>
      <c r="E36" s="31">
        <f>SUM(E26:E35)</f>
        <v>106624</v>
      </c>
      <c r="F36" s="12"/>
      <c r="G36" s="31">
        <f>SUM(G26:G35)</f>
        <v>168246</v>
      </c>
      <c r="H36" s="12"/>
      <c r="I36" s="31">
        <f>SUM(I26:I35)</f>
        <v>5301899</v>
      </c>
      <c r="J36" s="6"/>
      <c r="K36" s="6"/>
      <c r="L36" s="6"/>
      <c r="M36" s="6"/>
    </row>
    <row r="37" spans="1:9" s="6" customFormat="1" ht="12.75">
      <c r="A37" s="12"/>
      <c r="B37" s="13"/>
      <c r="C37" s="16"/>
      <c r="D37" s="12"/>
      <c r="E37" s="16"/>
      <c r="F37" s="12"/>
      <c r="G37" s="16"/>
      <c r="H37" s="12"/>
      <c r="I37" s="16"/>
    </row>
    <row r="38" spans="1:13" ht="13.5" thickBot="1">
      <c r="A38" s="12" t="s">
        <v>10</v>
      </c>
      <c r="B38" s="13" t="s">
        <v>0</v>
      </c>
      <c r="C38" s="32">
        <f>C36+C23+C16</f>
        <v>5490533</v>
      </c>
      <c r="D38" s="12"/>
      <c r="E38" s="32">
        <f>E36+E23+E16</f>
        <v>1177121</v>
      </c>
      <c r="F38" s="12"/>
      <c r="G38" s="32">
        <f>G36+G23+G16</f>
        <v>1240270</v>
      </c>
      <c r="H38" s="12"/>
      <c r="I38" s="32">
        <f>I36+I23+I16</f>
        <v>5427384</v>
      </c>
      <c r="J38" s="6"/>
      <c r="K38" s="6"/>
      <c r="L38" s="6"/>
      <c r="M38" s="6"/>
    </row>
    <row r="39" spans="1:13" ht="13.5" thickTop="1">
      <c r="A39" s="12"/>
      <c r="B39" s="13" t="s">
        <v>0</v>
      </c>
      <c r="C39" s="12"/>
      <c r="D39" s="12"/>
      <c r="E39" s="12"/>
      <c r="F39" s="12"/>
      <c r="G39" s="12"/>
      <c r="H39" s="12"/>
      <c r="I39" s="12"/>
      <c r="J39" s="6"/>
      <c r="K39" s="6"/>
      <c r="L39" s="6"/>
      <c r="M39" s="6"/>
    </row>
    <row r="40" spans="1:13" ht="12.75">
      <c r="A40" s="11"/>
      <c r="B40" s="11"/>
      <c r="C40" s="11"/>
      <c r="D40" s="11"/>
      <c r="E40" s="11"/>
      <c r="F40" s="11"/>
      <c r="G40" s="11"/>
      <c r="H40" s="11"/>
      <c r="I40" s="11"/>
      <c r="J40" s="6"/>
      <c r="K40" s="6"/>
      <c r="L40" s="6"/>
      <c r="M40" s="6"/>
    </row>
    <row r="41" spans="1:1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33"/>
      <c r="B42" s="33"/>
      <c r="C42" s="33"/>
      <c r="D42" s="33"/>
      <c r="E42" s="33"/>
      <c r="F42" s="33"/>
      <c r="G42" s="33"/>
      <c r="H42" s="33"/>
      <c r="I42" s="33"/>
      <c r="J42" s="6"/>
      <c r="K42" s="6"/>
      <c r="L42" s="6"/>
      <c r="M42" s="6"/>
    </row>
    <row r="43" spans="1:13" ht="12.75">
      <c r="A43" s="34" t="s">
        <v>4</v>
      </c>
      <c r="B43" s="33"/>
      <c r="C43" s="35">
        <v>5490533</v>
      </c>
      <c r="D43" s="35"/>
      <c r="E43" s="35">
        <f>289402-182778</f>
        <v>106624</v>
      </c>
      <c r="F43" s="35"/>
      <c r="G43" s="35">
        <v>169772</v>
      </c>
      <c r="H43" s="35"/>
      <c r="I43" s="35">
        <v>5427385</v>
      </c>
      <c r="J43" s="6"/>
      <c r="K43" s="6"/>
      <c r="L43" s="6"/>
      <c r="M43" s="6"/>
    </row>
    <row r="44" spans="1:13" ht="12.75">
      <c r="A44" s="36" t="s">
        <v>5</v>
      </c>
      <c r="B44" s="6"/>
      <c r="C44" s="35">
        <v>0</v>
      </c>
      <c r="D44" s="35"/>
      <c r="E44" s="35">
        <v>1070497</v>
      </c>
      <c r="F44" s="35">
        <v>0</v>
      </c>
      <c r="G44" s="35">
        <v>1070497</v>
      </c>
      <c r="H44" s="35"/>
      <c r="I44" s="35">
        <v>0</v>
      </c>
      <c r="J44" s="6"/>
      <c r="K44" s="6"/>
      <c r="L44" s="6"/>
      <c r="M44" s="6"/>
    </row>
    <row r="45" spans="1:13" ht="12.75">
      <c r="A45" s="36" t="s">
        <v>6</v>
      </c>
      <c r="B45" s="6"/>
      <c r="C45" s="37">
        <v>0</v>
      </c>
      <c r="D45" s="6"/>
      <c r="E45" s="37">
        <f>E38-E43-E44</f>
        <v>0</v>
      </c>
      <c r="F45" s="6"/>
      <c r="G45" s="37">
        <f>G38-G43-G44</f>
        <v>1</v>
      </c>
      <c r="H45" s="6"/>
      <c r="I45" s="37">
        <f>I38-I43-I44</f>
        <v>-1</v>
      </c>
      <c r="J45" s="6"/>
      <c r="K45" s="6"/>
      <c r="L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</sheetData>
  <sheetProtection/>
  <mergeCells count="5">
    <mergeCell ref="C4:G4"/>
    <mergeCell ref="C3:I3"/>
    <mergeCell ref="C5:I5"/>
    <mergeCell ref="C6:I6"/>
    <mergeCell ref="A3:A6"/>
  </mergeCells>
  <conditionalFormatting sqref="A12:I38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0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2018-08-17T20:26:44Z</cp:lastPrinted>
  <dcterms:created xsi:type="dcterms:W3CDTF">2004-07-29T13:43:49Z</dcterms:created>
  <dcterms:modified xsi:type="dcterms:W3CDTF">2019-01-18T16:09:35Z</dcterms:modified>
  <cp:category/>
  <cp:version/>
  <cp:contentType/>
  <cp:contentStatus/>
</cp:coreProperties>
</file>