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b penn" sheetId="1" r:id="rId1"/>
  </sheets>
  <definedNames>
    <definedName name="\P">'c2b penn'!#REF!</definedName>
    <definedName name="H_1">'c2b penn'!$A$2:$O$9</definedName>
    <definedName name="HEADER">'c2b penn'!$A$2:$O$8</definedName>
    <definedName name="P_1">'c2b penn'!$A$10:$O$194</definedName>
    <definedName name="_xlnm.Print_Area" localSheetId="0">'c2b penn'!$A$1:$O$163</definedName>
    <definedName name="_xlnm.Print_Titles" localSheetId="0">'c2b penn'!$1:$9</definedName>
  </definedNames>
  <calcPr fullCalcOnLoad="1"/>
</workbook>
</file>

<file path=xl/sharedStrings.xml><?xml version="1.0" encoding="utf-8"?>
<sst xmlns="http://schemas.openxmlformats.org/spreadsheetml/2006/main" count="205" uniqueCount="139">
  <si>
    <t xml:space="preserve"> </t>
  </si>
  <si>
    <t>Total</t>
  </si>
  <si>
    <t>Recovered</t>
  </si>
  <si>
    <t/>
  </si>
  <si>
    <t xml:space="preserve"> Research--</t>
  </si>
  <si>
    <t xml:space="preserve"> Public service-- </t>
  </si>
  <si>
    <t xml:space="preserve"> Academic support--</t>
  </si>
  <si>
    <t xml:space="preserve"> Institutional support--</t>
  </si>
  <si>
    <t xml:space="preserve"> Operation and maintenance of plant--</t>
  </si>
  <si>
    <t xml:space="preserve">   Basic research-</t>
  </si>
  <si>
    <t xml:space="preserve">        Total basic research</t>
  </si>
  <si>
    <t xml:space="preserve">          Total research</t>
  </si>
  <si>
    <t xml:space="preserve">   Basic research support-</t>
  </si>
  <si>
    <t xml:space="preserve">        Total basic research support</t>
  </si>
  <si>
    <t xml:space="preserve">   Clinical research support-</t>
  </si>
  <si>
    <t xml:space="preserve">        Total clinical research support</t>
  </si>
  <si>
    <t>Educational and general:</t>
  </si>
  <si>
    <t xml:space="preserve">        Total clinical research</t>
  </si>
  <si>
    <t xml:space="preserve">   Clinical research-</t>
  </si>
  <si>
    <t xml:space="preserve">     Executive Director</t>
  </si>
  <si>
    <t xml:space="preserve">     Associate Executive Director for basic research</t>
  </si>
  <si>
    <t xml:space="preserve">     Antioxidant and gene regulation lab</t>
  </si>
  <si>
    <t xml:space="preserve">     Human genomics </t>
  </si>
  <si>
    <t xml:space="preserve">     Neurobehavior laboratory</t>
  </si>
  <si>
    <t xml:space="preserve">     Neurosignaling</t>
  </si>
  <si>
    <t xml:space="preserve">     Associate Executive Director for clinical research</t>
  </si>
  <si>
    <t xml:space="preserve">     Behavioral medicine</t>
  </si>
  <si>
    <t xml:space="preserve">     Biostatistics</t>
  </si>
  <si>
    <t xml:space="preserve">     Clinical research</t>
  </si>
  <si>
    <t xml:space="preserve">     Dietary assessment and food analysis</t>
  </si>
  <si>
    <t xml:space="preserve">     Division of Education</t>
  </si>
  <si>
    <t xml:space="preserve">     Executive Director </t>
  </si>
  <si>
    <t xml:space="preserve">     Computing services</t>
  </si>
  <si>
    <t xml:space="preserve">     Fiscal operations</t>
  </si>
  <si>
    <t xml:space="preserve">     Human resource management</t>
  </si>
  <si>
    <t xml:space="preserve">     Institutional services</t>
  </si>
  <si>
    <t xml:space="preserve">     Intellectual property, legal, and regulatory affairs</t>
  </si>
  <si>
    <t xml:space="preserve">          Total public service</t>
  </si>
  <si>
    <t xml:space="preserve">          Total academic support</t>
  </si>
  <si>
    <t xml:space="preserve">          Total institutional support </t>
  </si>
  <si>
    <t xml:space="preserve">          Total operation and maintenance of plant</t>
  </si>
  <si>
    <t xml:space="preserve">     Regulation of gene expression</t>
  </si>
  <si>
    <t xml:space="preserve">     Inflammation and neurodegeneration</t>
  </si>
  <si>
    <t xml:space="preserve">   Population science-</t>
  </si>
  <si>
    <t xml:space="preserve">      Associate Executive Director for population science</t>
  </si>
  <si>
    <t xml:space="preserve">         Total population science</t>
  </si>
  <si>
    <t xml:space="preserve">  Population science support-</t>
  </si>
  <si>
    <t xml:space="preserve">   Auxiliary enterprises--</t>
  </si>
  <si>
    <t xml:space="preserve">       Expenditures</t>
  </si>
  <si>
    <t>ANALYSIS C-2B</t>
  </si>
  <si>
    <t>Current Restricted Fund Expenditures</t>
  </si>
  <si>
    <t xml:space="preserve">     Postdoctoral research</t>
  </si>
  <si>
    <t xml:space="preserve">     Associate Executive Director for population science</t>
  </si>
  <si>
    <t xml:space="preserve">     Oxidative stress and disease</t>
  </si>
  <si>
    <t xml:space="preserve">     Royalty distributions</t>
  </si>
  <si>
    <t xml:space="preserve">     Physical activity epidemiology</t>
  </si>
  <si>
    <t xml:space="preserve">     Sponsored projects </t>
  </si>
  <si>
    <t xml:space="preserve">     Ubiquitin laboratory</t>
  </si>
  <si>
    <t xml:space="preserve">        Total population science support</t>
  </si>
  <si>
    <t xml:space="preserve">             Total auxiliary enterprises</t>
  </si>
  <si>
    <t xml:space="preserve">                Total expenditures and transfers</t>
  </si>
  <si>
    <t xml:space="preserve">     Population science</t>
  </si>
  <si>
    <t xml:space="preserve">     Reproductive endocrinology and women's health</t>
  </si>
  <si>
    <t xml:space="preserve">     Bioactive screening laboratory</t>
  </si>
  <si>
    <t xml:space="preserve">     Physical activity and ethnic minority health</t>
  </si>
  <si>
    <t xml:space="preserve">     Associate executive director for obesity and diabetes</t>
  </si>
  <si>
    <t xml:space="preserve">     Core services and resources</t>
  </si>
  <si>
    <t xml:space="preserve"> Division of education</t>
  </si>
  <si>
    <t xml:space="preserve">     Islet cell biology</t>
  </si>
  <si>
    <t xml:space="preserve">     Metabolism - body composition</t>
  </si>
  <si>
    <t xml:space="preserve">     Communications</t>
  </si>
  <si>
    <t xml:space="preserve">     Facility rental</t>
  </si>
  <si>
    <t xml:space="preserve">     Business development</t>
  </si>
  <si>
    <t xml:space="preserve">     External relations</t>
  </si>
  <si>
    <t xml:space="preserve">           Total educational and general expenditures</t>
  </si>
  <si>
    <t xml:space="preserve">             Subtotal education and general expenditures</t>
  </si>
  <si>
    <t xml:space="preserve">     Gene regulation and metabolism</t>
  </si>
  <si>
    <t xml:space="preserve">     Matrix biology laboratory</t>
  </si>
  <si>
    <t xml:space="preserve">     Neurobiology of energy balance</t>
  </si>
  <si>
    <t xml:space="preserve">     Neurobiology of metabolic dysfunction</t>
  </si>
  <si>
    <t>Salaries &amp;</t>
  </si>
  <si>
    <t>Related</t>
  </si>
  <si>
    <t>Supplies &amp;</t>
  </si>
  <si>
    <t>Wages</t>
  </si>
  <si>
    <t>Benefits</t>
  </si>
  <si>
    <t>Travel</t>
  </si>
  <si>
    <t>Expenses</t>
  </si>
  <si>
    <t>Equipment</t>
  </si>
  <si>
    <t>Indirect cost</t>
  </si>
  <si>
    <t xml:space="preserve">     Adipocyte biology</t>
  </si>
  <si>
    <t xml:space="preserve">     Autonomic neuroscience</t>
  </si>
  <si>
    <t xml:space="preserve">     Autonomic neuroscience II</t>
  </si>
  <si>
    <t xml:space="preserve">     Blood brain barrier I</t>
  </si>
  <si>
    <t xml:space="preserve">     Blood brain barrier II</t>
  </si>
  <si>
    <t xml:space="preserve">     Central leptin signaling</t>
  </si>
  <si>
    <t xml:space="preserve">     Neurobiology and nutrition</t>
  </si>
  <si>
    <t xml:space="preserve">     Skeletal muscle metabolism </t>
  </si>
  <si>
    <t xml:space="preserve">     Nutrient sensor and adipocyte</t>
  </si>
  <si>
    <t xml:space="preserve">     Epigenetics and nuclear reprogramming</t>
  </si>
  <si>
    <t xml:space="preserve">     Developmental biology</t>
  </si>
  <si>
    <t xml:space="preserve">     Institute for dementia research</t>
  </si>
  <si>
    <t xml:space="preserve">     McIhenny skeletal muscle</t>
  </si>
  <si>
    <t xml:space="preserve">     Diabetes and nutrition</t>
  </si>
  <si>
    <t xml:space="preserve">     Joint program on diabetes, endocrinology, and metabolism</t>
  </si>
  <si>
    <t xml:space="preserve">     Interventional resources</t>
  </si>
  <si>
    <t xml:space="preserve">     Ingestive behavior laboratory</t>
  </si>
  <si>
    <t xml:space="preserve">     Comprehensive obesity management program</t>
  </si>
  <si>
    <t xml:space="preserve">     Brain and metabolism imaging in chronic disease</t>
  </si>
  <si>
    <t xml:space="preserve">     Outpatient clinic unit I</t>
  </si>
  <si>
    <t xml:space="preserve">     Outpatient clinic unit II</t>
  </si>
  <si>
    <t xml:space="preserve">     Outpatient clinic unit III</t>
  </si>
  <si>
    <t xml:space="preserve">     Clinical oncology and metabolism</t>
  </si>
  <si>
    <t xml:space="preserve">     Women's health, eating, smoking</t>
  </si>
  <si>
    <t xml:space="preserve">     Behavioral technology laboratory</t>
  </si>
  <si>
    <t xml:space="preserve">     Contextual risk factors</t>
  </si>
  <si>
    <t xml:space="preserve">     Chronic disease epidemiology</t>
  </si>
  <si>
    <t xml:space="preserve">     Pediatric obesity and health and behavior</t>
  </si>
  <si>
    <t xml:space="preserve">     Associate executive director for clinical research</t>
  </si>
  <si>
    <t xml:space="preserve">      Dietary assessment and food analysis</t>
  </si>
  <si>
    <t xml:space="preserve">     Associate Executive Director for operations</t>
  </si>
  <si>
    <t xml:space="preserve">     Facilities management</t>
  </si>
  <si>
    <t xml:space="preserve">     Transgenics core</t>
  </si>
  <si>
    <t xml:space="preserve">     Cell biology, imaging, and culture core</t>
  </si>
  <si>
    <t xml:space="preserve">     Geneomics core</t>
  </si>
  <si>
    <t xml:space="preserve">     Core services supercore</t>
  </si>
  <si>
    <t xml:space="preserve">     Clinical chemistry core</t>
  </si>
  <si>
    <t xml:space="preserve">     Stable isotopes/energy exchange</t>
  </si>
  <si>
    <t>For the year ended June 30, 2018</t>
  </si>
  <si>
    <t xml:space="preserve">     Immunogenetics</t>
  </si>
  <si>
    <t xml:space="preserve">     Behavorial neuroscience</t>
  </si>
  <si>
    <t xml:space="preserve">     Sarcopenia and malnutrition</t>
  </si>
  <si>
    <t xml:space="preserve">     Clinical nutrition and metabolism</t>
  </si>
  <si>
    <t xml:space="preserve">     Physiology of human adipose tissue</t>
  </si>
  <si>
    <t xml:space="preserve">     Integrated physiology and molecular metabolism</t>
  </si>
  <si>
    <t xml:space="preserve">     Health care quality improvemetn lab</t>
  </si>
  <si>
    <t xml:space="preserve">     Social determinants and health disparities</t>
  </si>
  <si>
    <t xml:space="preserve">     Comparative metablic core</t>
  </si>
  <si>
    <t xml:space="preserve"> Library</t>
  </si>
  <si>
    <t xml:space="preserve"> Computing services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</si>
</sst>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_);_(&quot;$&quot;* \(#,##0\);_(&quot;$&quot;* &quot;-&quot;??_);_(@_)"/>
  </numFmts>
  <fonts count="41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>
        <color theme="1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37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4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6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 quotePrefix="1">
      <alignment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>
      <alignment vertical="center"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Alignment="1" applyProtection="1">
      <alignment horizontal="center"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165" fontId="6" fillId="0" borderId="0" xfId="42" applyNumberFormat="1" applyFont="1" applyBorder="1" applyAlignment="1" applyProtection="1">
      <alignment vertical="center"/>
      <protection/>
    </xf>
    <xf numFmtId="165" fontId="6" fillId="0" borderId="0" xfId="42" applyNumberFormat="1" applyFont="1" applyAlignment="1">
      <alignment vertical="center"/>
    </xf>
    <xf numFmtId="167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 quotePrefix="1">
      <alignment vertical="center"/>
      <protection/>
    </xf>
    <xf numFmtId="165" fontId="6" fillId="0" borderId="10" xfId="44" applyNumberFormat="1" applyFont="1" applyFill="1" applyBorder="1" applyAlignment="1" applyProtection="1">
      <alignment vertical="center"/>
      <protection/>
    </xf>
    <xf numFmtId="42" fontId="6" fillId="0" borderId="13" xfId="42" applyNumberFormat="1" applyFont="1" applyFill="1" applyBorder="1" applyAlignment="1" applyProtection="1">
      <alignment vertical="center"/>
      <protection/>
    </xf>
    <xf numFmtId="167" fontId="6" fillId="0" borderId="13" xfId="44" applyNumberFormat="1" applyFont="1" applyFill="1" applyBorder="1" applyAlignment="1" applyProtection="1">
      <alignment vertical="center"/>
      <protection/>
    </xf>
    <xf numFmtId="165" fontId="6" fillId="0" borderId="14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Border="1" applyAlignment="1" applyProtection="1">
      <alignment horizontal="center" vertical="center"/>
      <protection/>
    </xf>
    <xf numFmtId="43" fontId="6" fillId="0" borderId="0" xfId="42" applyFont="1" applyAlignment="1" applyProtection="1">
      <alignment vertical="center"/>
      <protection/>
    </xf>
    <xf numFmtId="43" fontId="6" fillId="0" borderId="0" xfId="42" applyFont="1" applyAlignment="1">
      <alignment vertical="center"/>
    </xf>
    <xf numFmtId="37" fontId="7" fillId="0" borderId="0" xfId="56" applyFont="1" applyFill="1" applyBorder="1" applyAlignment="1">
      <alignment horizontal="center" vertical="center"/>
      <protection/>
    </xf>
    <xf numFmtId="165" fontId="2" fillId="0" borderId="0" xfId="42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2305050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2305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T196"/>
  <sheetViews>
    <sheetView showGridLines="0" tabSelected="1" defaultGridColor="0" zoomScale="110" zoomScaleNormal="110" zoomScaleSheetLayoutView="100" zoomScalePageLayoutView="0" colorId="22" workbookViewId="0" topLeftCell="A1">
      <selection activeCell="A7" sqref="A7"/>
    </sheetView>
  </sheetViews>
  <sheetFormatPr defaultColWidth="9.140625" defaultRowHeight="12"/>
  <cols>
    <col min="1" max="1" width="45.57421875" style="2" bestFit="1" customWidth="1"/>
    <col min="2" max="2" width="1.57421875" style="2" customWidth="1"/>
    <col min="3" max="3" width="13.57421875" style="2" customWidth="1"/>
    <col min="4" max="4" width="1.57421875" style="2" customWidth="1"/>
    <col min="5" max="5" width="13.57421875" style="2" customWidth="1"/>
    <col min="6" max="6" width="1.57421875" style="2" customWidth="1"/>
    <col min="7" max="7" width="13.57421875" style="2" customWidth="1"/>
    <col min="8" max="8" width="1.57421875" style="2" customWidth="1"/>
    <col min="9" max="9" width="13.57421875" style="2" customWidth="1"/>
    <col min="10" max="10" width="1.57421875" style="2" customWidth="1"/>
    <col min="11" max="11" width="13.57421875" style="2" customWidth="1"/>
    <col min="12" max="12" width="1.57421875" style="2" customWidth="1"/>
    <col min="13" max="13" width="13.57421875" style="2" customWidth="1"/>
    <col min="14" max="14" width="1.57421875" style="2" customWidth="1"/>
    <col min="15" max="15" width="13.57421875" style="2" customWidth="1"/>
    <col min="16" max="19" width="7.57421875" style="2" customWidth="1"/>
    <col min="20" max="16384" width="9.00390625" style="1" customWidth="1"/>
  </cols>
  <sheetData>
    <row r="1" spans="1:254" s="3" customFormat="1" ht="10.5" customHeight="1">
      <c r="A1" s="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</row>
    <row r="2" spans="1:254" s="3" customFormat="1" ht="16.5">
      <c r="A2" s="34"/>
      <c r="B2" s="5"/>
      <c r="C2" s="33" t="s">
        <v>49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</row>
    <row r="3" spans="1:254" s="3" customFormat="1" ht="8.25" customHeight="1">
      <c r="A3" s="34"/>
      <c r="B3" s="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</row>
    <row r="4" spans="1:254" s="3" customFormat="1" ht="16.5">
      <c r="A4" s="34"/>
      <c r="B4" s="6"/>
      <c r="C4" s="33" t="s">
        <v>50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</row>
    <row r="5" spans="1:254" s="3" customFormat="1" ht="16.5">
      <c r="A5" s="34"/>
      <c r="B5" s="5"/>
      <c r="C5" s="33" t="s">
        <v>127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</row>
    <row r="6" spans="1:254" s="3" customFormat="1" ht="10.5" customHeight="1">
      <c r="A6" s="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</row>
    <row r="7" spans="1:254" ht="13.5">
      <c r="A7" s="11"/>
      <c r="B7" s="11"/>
      <c r="C7" s="11"/>
      <c r="D7" s="11"/>
      <c r="E7" s="20" t="s">
        <v>80</v>
      </c>
      <c r="F7" s="12"/>
      <c r="G7" s="20" t="s">
        <v>81</v>
      </c>
      <c r="H7" s="12"/>
      <c r="I7" s="12"/>
      <c r="J7" s="12"/>
      <c r="K7" s="20" t="s">
        <v>82</v>
      </c>
      <c r="L7" s="12"/>
      <c r="M7" s="12"/>
      <c r="N7" s="11"/>
      <c r="O7" s="30" t="s">
        <v>88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19" s="23" customFormat="1" ht="13.5">
      <c r="A8" s="12"/>
      <c r="B8" s="12"/>
      <c r="C8" s="21" t="s">
        <v>1</v>
      </c>
      <c r="D8" s="22"/>
      <c r="E8" s="21" t="s">
        <v>83</v>
      </c>
      <c r="F8" s="22"/>
      <c r="G8" s="21" t="s">
        <v>84</v>
      </c>
      <c r="H8" s="22"/>
      <c r="I8" s="21" t="s">
        <v>85</v>
      </c>
      <c r="J8" s="22"/>
      <c r="K8" s="21" t="s">
        <v>86</v>
      </c>
      <c r="L8" s="22"/>
      <c r="M8" s="21" t="s">
        <v>87</v>
      </c>
      <c r="N8" s="22"/>
      <c r="O8" s="21" t="s">
        <v>2</v>
      </c>
      <c r="P8" s="12"/>
      <c r="Q8" s="12"/>
      <c r="R8" s="12"/>
      <c r="S8" s="12"/>
    </row>
    <row r="9" spans="1:19" s="16" customFormat="1" ht="13.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s="16" customFormat="1" ht="13.5" customHeight="1">
      <c r="A10" s="13" t="s">
        <v>16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s="16" customFormat="1" ht="13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s="16" customFormat="1" ht="13.5" customHeight="1">
      <c r="A12" s="13" t="s">
        <v>4</v>
      </c>
      <c r="B12" s="14" t="s">
        <v>3</v>
      </c>
      <c r="C12" s="13" t="s">
        <v>3</v>
      </c>
      <c r="D12" s="13" t="s">
        <v>3</v>
      </c>
      <c r="E12" s="13" t="s">
        <v>3</v>
      </c>
      <c r="F12" s="13"/>
      <c r="G12" s="13" t="s">
        <v>3</v>
      </c>
      <c r="H12" s="13" t="s">
        <v>3</v>
      </c>
      <c r="I12" s="13" t="s">
        <v>3</v>
      </c>
      <c r="J12" s="13" t="s">
        <v>3</v>
      </c>
      <c r="K12" s="13" t="s">
        <v>3</v>
      </c>
      <c r="L12" s="13" t="s">
        <v>3</v>
      </c>
      <c r="M12" s="13" t="s">
        <v>3</v>
      </c>
      <c r="N12" s="13" t="s">
        <v>3</v>
      </c>
      <c r="O12" s="13" t="s">
        <v>3</v>
      </c>
      <c r="P12" s="13"/>
      <c r="Q12" s="13"/>
      <c r="R12" s="13"/>
      <c r="S12" s="13"/>
    </row>
    <row r="13" spans="1:19" s="16" customFormat="1" ht="13.5" customHeight="1">
      <c r="A13" s="13" t="s">
        <v>9</v>
      </c>
      <c r="B13" s="1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s="16" customFormat="1" ht="13.5" customHeight="1">
      <c r="A14" s="13" t="s">
        <v>19</v>
      </c>
      <c r="B14" s="14"/>
      <c r="C14" s="24">
        <f aca="true" t="shared" si="0" ref="C14:C47">SUM(E14:O14)</f>
        <v>108139</v>
      </c>
      <c r="D14" s="13"/>
      <c r="E14" s="24">
        <v>0</v>
      </c>
      <c r="F14" s="13"/>
      <c r="G14" s="24">
        <v>0</v>
      </c>
      <c r="H14" s="13"/>
      <c r="I14" s="24">
        <v>1134</v>
      </c>
      <c r="J14" s="13"/>
      <c r="K14" s="24">
        <v>72694</v>
      </c>
      <c r="L14" s="13"/>
      <c r="M14" s="24">
        <v>34311</v>
      </c>
      <c r="N14" s="13"/>
      <c r="O14" s="24">
        <v>0</v>
      </c>
      <c r="P14" s="13"/>
      <c r="Q14" s="13"/>
      <c r="R14" s="13"/>
      <c r="S14" s="13"/>
    </row>
    <row r="15" spans="1:19" s="16" customFormat="1" ht="13.5" customHeight="1">
      <c r="A15" s="13" t="s">
        <v>20</v>
      </c>
      <c r="B15" s="14"/>
      <c r="C15" s="13">
        <f t="shared" si="0"/>
        <v>828693</v>
      </c>
      <c r="D15" s="13"/>
      <c r="E15" s="13">
        <v>13033</v>
      </c>
      <c r="F15" s="13"/>
      <c r="G15" s="13">
        <v>5320</v>
      </c>
      <c r="H15" s="13"/>
      <c r="I15" s="13">
        <v>0</v>
      </c>
      <c r="J15" s="13"/>
      <c r="K15" s="13">
        <v>805876</v>
      </c>
      <c r="L15" s="13"/>
      <c r="M15" s="13">
        <v>4464</v>
      </c>
      <c r="N15" s="13"/>
      <c r="O15" s="13">
        <v>0</v>
      </c>
      <c r="P15" s="13"/>
      <c r="Q15" s="13"/>
      <c r="R15" s="13"/>
      <c r="S15" s="13"/>
    </row>
    <row r="16" spans="1:19" s="16" customFormat="1" ht="13.5" customHeight="1">
      <c r="A16" s="13" t="s">
        <v>89</v>
      </c>
      <c r="B16" s="14"/>
      <c r="C16" s="13">
        <f t="shared" si="0"/>
        <v>1038399</v>
      </c>
      <c r="D16" s="13"/>
      <c r="E16" s="13">
        <v>377610</v>
      </c>
      <c r="F16" s="13"/>
      <c r="G16" s="13">
        <v>149474</v>
      </c>
      <c r="H16" s="13"/>
      <c r="I16" s="13">
        <v>16691</v>
      </c>
      <c r="J16" s="13"/>
      <c r="K16" s="13">
        <v>224973</v>
      </c>
      <c r="L16" s="13"/>
      <c r="M16" s="13">
        <v>8910</v>
      </c>
      <c r="N16" s="13"/>
      <c r="O16" s="13">
        <v>260741</v>
      </c>
      <c r="P16" s="13"/>
      <c r="Q16" s="13"/>
      <c r="R16" s="13"/>
      <c r="S16" s="13"/>
    </row>
    <row r="17" spans="1:19" s="16" customFormat="1" ht="13.5" customHeight="1">
      <c r="A17" s="13" t="s">
        <v>21</v>
      </c>
      <c r="B17" s="14"/>
      <c r="C17" s="13">
        <f t="shared" si="0"/>
        <v>107215</v>
      </c>
      <c r="D17" s="13"/>
      <c r="E17" s="13">
        <v>39099</v>
      </c>
      <c r="F17" s="13"/>
      <c r="G17" s="13">
        <v>17204</v>
      </c>
      <c r="H17" s="13"/>
      <c r="I17" s="13">
        <v>2167</v>
      </c>
      <c r="J17" s="13"/>
      <c r="K17" s="13">
        <v>19419</v>
      </c>
      <c r="L17" s="13"/>
      <c r="M17" s="13">
        <v>0</v>
      </c>
      <c r="N17" s="13"/>
      <c r="O17" s="13">
        <v>29326</v>
      </c>
      <c r="P17" s="13"/>
      <c r="Q17" s="13"/>
      <c r="R17" s="13"/>
      <c r="S17" s="13"/>
    </row>
    <row r="18" spans="1:19" s="16" customFormat="1" ht="13.5" customHeight="1">
      <c r="A18" s="13" t="s">
        <v>90</v>
      </c>
      <c r="B18" s="14"/>
      <c r="C18" s="13">
        <f t="shared" si="0"/>
        <v>4000</v>
      </c>
      <c r="D18" s="13"/>
      <c r="E18" s="13">
        <v>0</v>
      </c>
      <c r="F18" s="13"/>
      <c r="G18" s="13">
        <v>0</v>
      </c>
      <c r="H18" s="13"/>
      <c r="I18" s="13">
        <v>0</v>
      </c>
      <c r="J18" s="13"/>
      <c r="K18" s="13">
        <v>4000</v>
      </c>
      <c r="L18" s="13"/>
      <c r="M18" s="13">
        <v>0</v>
      </c>
      <c r="N18" s="13"/>
      <c r="O18" s="13">
        <v>0</v>
      </c>
      <c r="P18" s="13"/>
      <c r="Q18" s="13"/>
      <c r="R18" s="13"/>
      <c r="S18" s="13"/>
    </row>
    <row r="19" spans="1:19" s="16" customFormat="1" ht="13.5" customHeight="1">
      <c r="A19" s="13" t="s">
        <v>91</v>
      </c>
      <c r="B19" s="14"/>
      <c r="C19" s="13">
        <f t="shared" si="0"/>
        <v>761493</v>
      </c>
      <c r="D19" s="13"/>
      <c r="E19" s="13">
        <v>250000</v>
      </c>
      <c r="F19" s="13"/>
      <c r="G19" s="13">
        <v>104615</v>
      </c>
      <c r="H19" s="13"/>
      <c r="I19" s="13">
        <v>4741</v>
      </c>
      <c r="J19" s="13"/>
      <c r="K19" s="13">
        <v>232144</v>
      </c>
      <c r="L19" s="13"/>
      <c r="M19" s="13">
        <v>0</v>
      </c>
      <c r="N19" s="13"/>
      <c r="O19" s="13">
        <v>169993</v>
      </c>
      <c r="P19" s="13"/>
      <c r="Q19" s="13"/>
      <c r="R19" s="13"/>
      <c r="S19" s="13"/>
    </row>
    <row r="20" spans="1:19" s="16" customFormat="1" ht="13.5" customHeight="1">
      <c r="A20" s="13" t="s">
        <v>129</v>
      </c>
      <c r="B20" s="14"/>
      <c r="C20" s="13">
        <f t="shared" si="0"/>
        <v>130919</v>
      </c>
      <c r="D20" s="13"/>
      <c r="E20" s="13">
        <v>48059</v>
      </c>
      <c r="F20" s="13"/>
      <c r="G20" s="13">
        <v>18624</v>
      </c>
      <c r="H20" s="13"/>
      <c r="I20" s="13">
        <v>3198</v>
      </c>
      <c r="J20" s="13"/>
      <c r="K20" s="13">
        <v>52592</v>
      </c>
      <c r="L20" s="13"/>
      <c r="M20" s="13">
        <v>6658</v>
      </c>
      <c r="N20" s="13"/>
      <c r="O20" s="13">
        <v>1788</v>
      </c>
      <c r="P20" s="13"/>
      <c r="Q20" s="13"/>
      <c r="R20" s="13"/>
      <c r="S20" s="13"/>
    </row>
    <row r="21" spans="1:19" s="16" customFormat="1" ht="13.5" customHeight="1">
      <c r="A21" s="13" t="s">
        <v>92</v>
      </c>
      <c r="B21" s="14"/>
      <c r="C21" s="13">
        <f t="shared" si="0"/>
        <v>16404</v>
      </c>
      <c r="D21" s="13"/>
      <c r="E21" s="13">
        <v>7987</v>
      </c>
      <c r="F21" s="13"/>
      <c r="G21" s="13">
        <v>3514</v>
      </c>
      <c r="H21" s="13"/>
      <c r="I21" s="13">
        <v>0</v>
      </c>
      <c r="J21" s="13"/>
      <c r="K21" s="13">
        <v>3456</v>
      </c>
      <c r="L21" s="13"/>
      <c r="M21" s="13">
        <v>0</v>
      </c>
      <c r="N21" s="13"/>
      <c r="O21" s="13">
        <v>1447</v>
      </c>
      <c r="P21" s="13"/>
      <c r="Q21" s="13"/>
      <c r="R21" s="13"/>
      <c r="S21" s="13"/>
    </row>
    <row r="22" spans="1:19" s="16" customFormat="1" ht="13.5" customHeight="1">
      <c r="A22" s="13" t="s">
        <v>93</v>
      </c>
      <c r="B22" s="14"/>
      <c r="C22" s="13">
        <f t="shared" si="0"/>
        <v>5091</v>
      </c>
      <c r="D22" s="13"/>
      <c r="E22" s="13">
        <v>6702</v>
      </c>
      <c r="F22" s="13"/>
      <c r="G22" s="13">
        <v>0</v>
      </c>
      <c r="H22" s="13"/>
      <c r="I22" s="13">
        <v>0</v>
      </c>
      <c r="J22" s="13"/>
      <c r="K22" s="13">
        <v>0</v>
      </c>
      <c r="L22" s="13"/>
      <c r="M22" s="13">
        <v>0</v>
      </c>
      <c r="N22" s="13"/>
      <c r="O22" s="13">
        <v>-1611</v>
      </c>
      <c r="P22" s="13"/>
      <c r="Q22" s="13"/>
      <c r="R22" s="13"/>
      <c r="S22" s="13"/>
    </row>
    <row r="23" spans="1:19" s="16" customFormat="1" ht="13.5" customHeight="1">
      <c r="A23" s="13" t="s">
        <v>63</v>
      </c>
      <c r="B23" s="14"/>
      <c r="C23" s="13">
        <f t="shared" si="0"/>
        <v>5561</v>
      </c>
      <c r="D23" s="13"/>
      <c r="E23" s="13">
        <v>6947</v>
      </c>
      <c r="F23" s="13"/>
      <c r="G23" s="13">
        <v>2445</v>
      </c>
      <c r="H23" s="13"/>
      <c r="I23" s="13">
        <v>-2821</v>
      </c>
      <c r="J23" s="13"/>
      <c r="K23" s="13">
        <v>-1010</v>
      </c>
      <c r="L23" s="13"/>
      <c r="M23" s="13">
        <v>0</v>
      </c>
      <c r="N23" s="13"/>
      <c r="O23" s="13">
        <v>0</v>
      </c>
      <c r="P23" s="13"/>
      <c r="Q23" s="13"/>
      <c r="R23" s="13"/>
      <c r="S23" s="13"/>
    </row>
    <row r="24" spans="1:19" s="16" customFormat="1" ht="13.5" customHeight="1">
      <c r="A24" s="13" t="s">
        <v>122</v>
      </c>
      <c r="B24" s="14"/>
      <c r="C24" s="13">
        <f t="shared" si="0"/>
        <v>306108</v>
      </c>
      <c r="D24" s="13"/>
      <c r="E24" s="13">
        <v>136164</v>
      </c>
      <c r="F24" s="13"/>
      <c r="G24" s="13">
        <v>59912</v>
      </c>
      <c r="H24" s="13"/>
      <c r="I24" s="13">
        <v>0</v>
      </c>
      <c r="J24" s="13"/>
      <c r="K24" s="13">
        <v>10754</v>
      </c>
      <c r="L24" s="13"/>
      <c r="M24" s="13">
        <v>0</v>
      </c>
      <c r="N24" s="13"/>
      <c r="O24" s="13">
        <v>99278</v>
      </c>
      <c r="P24" s="13"/>
      <c r="Q24" s="13"/>
      <c r="R24" s="13"/>
      <c r="S24" s="13"/>
    </row>
    <row r="25" spans="1:19" s="16" customFormat="1" ht="13.5" customHeight="1">
      <c r="A25" s="13" t="s">
        <v>94</v>
      </c>
      <c r="B25" s="14"/>
      <c r="C25" s="13">
        <f t="shared" si="0"/>
        <v>1476450</v>
      </c>
      <c r="D25" s="13"/>
      <c r="E25" s="13">
        <v>371963</v>
      </c>
      <c r="F25" s="13"/>
      <c r="G25" s="13">
        <v>155051</v>
      </c>
      <c r="H25" s="13"/>
      <c r="I25" s="13">
        <v>12452</v>
      </c>
      <c r="J25" s="13"/>
      <c r="K25" s="13">
        <v>444769</v>
      </c>
      <c r="L25" s="13"/>
      <c r="M25" s="13">
        <v>208952</v>
      </c>
      <c r="N25" s="13"/>
      <c r="O25" s="13">
        <v>283263</v>
      </c>
      <c r="P25" s="13"/>
      <c r="Q25" s="13"/>
      <c r="R25" s="13"/>
      <c r="S25" s="13"/>
    </row>
    <row r="26" spans="1:19" s="16" customFormat="1" ht="13.5" customHeight="1">
      <c r="A26" s="13" t="s">
        <v>99</v>
      </c>
      <c r="B26" s="14"/>
      <c r="C26" s="13">
        <f t="shared" si="0"/>
        <v>711431</v>
      </c>
      <c r="D26" s="13"/>
      <c r="E26" s="13">
        <v>313349</v>
      </c>
      <c r="F26" s="13"/>
      <c r="G26" s="13">
        <v>112526</v>
      </c>
      <c r="H26" s="13"/>
      <c r="I26" s="13">
        <v>1458</v>
      </c>
      <c r="J26" s="13"/>
      <c r="K26" s="13">
        <v>66363</v>
      </c>
      <c r="L26" s="13"/>
      <c r="M26" s="13">
        <v>9385</v>
      </c>
      <c r="N26" s="13"/>
      <c r="O26" s="13">
        <v>208350</v>
      </c>
      <c r="P26" s="13"/>
      <c r="Q26" s="13"/>
      <c r="R26" s="13"/>
      <c r="S26" s="13"/>
    </row>
    <row r="27" spans="1:19" s="16" customFormat="1" ht="13.5" customHeight="1">
      <c r="A27" s="13" t="s">
        <v>98</v>
      </c>
      <c r="B27" s="14"/>
      <c r="C27" s="13">
        <f t="shared" si="0"/>
        <v>110683</v>
      </c>
      <c r="D27" s="13"/>
      <c r="E27" s="13">
        <v>45347</v>
      </c>
      <c r="F27" s="13"/>
      <c r="G27" s="13">
        <v>19953</v>
      </c>
      <c r="H27" s="13"/>
      <c r="I27" s="13">
        <v>0</v>
      </c>
      <c r="J27" s="13"/>
      <c r="K27" s="13">
        <v>10073</v>
      </c>
      <c r="L27" s="13"/>
      <c r="M27" s="13">
        <v>0</v>
      </c>
      <c r="N27" s="13"/>
      <c r="O27" s="13">
        <v>35310</v>
      </c>
      <c r="P27" s="13"/>
      <c r="Q27" s="13"/>
      <c r="R27" s="13"/>
      <c r="S27" s="13"/>
    </row>
    <row r="28" spans="1:19" s="16" customFormat="1" ht="13.5" customHeight="1">
      <c r="A28" s="13" t="s">
        <v>76</v>
      </c>
      <c r="B28" s="14"/>
      <c r="C28" s="13">
        <f t="shared" si="0"/>
        <v>330135</v>
      </c>
      <c r="D28" s="13"/>
      <c r="E28" s="13">
        <v>121649</v>
      </c>
      <c r="F28" s="13"/>
      <c r="G28" s="13">
        <v>52537</v>
      </c>
      <c r="H28" s="13"/>
      <c r="I28" s="13">
        <v>0</v>
      </c>
      <c r="J28" s="13"/>
      <c r="K28" s="13">
        <v>64300</v>
      </c>
      <c r="L28" s="13"/>
      <c r="M28" s="13">
        <v>1286</v>
      </c>
      <c r="N28" s="13"/>
      <c r="O28" s="13">
        <v>90363</v>
      </c>
      <c r="P28" s="13"/>
      <c r="Q28" s="13"/>
      <c r="R28" s="13"/>
      <c r="S28" s="13"/>
    </row>
    <row r="29" spans="1:19" s="16" customFormat="1" ht="13.5" customHeight="1">
      <c r="A29" s="13" t="s">
        <v>123</v>
      </c>
      <c r="B29" s="14"/>
      <c r="C29" s="13">
        <f t="shared" si="0"/>
        <v>405250</v>
      </c>
      <c r="D29" s="13"/>
      <c r="E29" s="13">
        <v>183255</v>
      </c>
      <c r="F29" s="13"/>
      <c r="G29" s="13">
        <v>61922</v>
      </c>
      <c r="H29" s="13"/>
      <c r="I29" s="13">
        <v>0</v>
      </c>
      <c r="J29" s="13"/>
      <c r="K29" s="13">
        <v>28641</v>
      </c>
      <c r="L29" s="13"/>
      <c r="M29" s="13">
        <v>0</v>
      </c>
      <c r="N29" s="13"/>
      <c r="O29" s="13">
        <v>131432</v>
      </c>
      <c r="P29" s="13"/>
      <c r="Q29" s="13"/>
      <c r="R29" s="13"/>
      <c r="S29" s="13"/>
    </row>
    <row r="30" spans="1:19" s="16" customFormat="1" ht="13.5" customHeight="1">
      <c r="A30" s="13" t="s">
        <v>22</v>
      </c>
      <c r="B30" s="14" t="s">
        <v>3</v>
      </c>
      <c r="C30" s="13">
        <f t="shared" si="0"/>
        <v>262050</v>
      </c>
      <c r="D30" s="13"/>
      <c r="E30" s="13">
        <v>165081</v>
      </c>
      <c r="F30" s="13"/>
      <c r="G30" s="13">
        <v>48353</v>
      </c>
      <c r="H30" s="13"/>
      <c r="I30" s="13">
        <v>3422</v>
      </c>
      <c r="J30" s="13"/>
      <c r="K30" s="13">
        <v>29336</v>
      </c>
      <c r="L30" s="13"/>
      <c r="M30" s="13">
        <v>0</v>
      </c>
      <c r="N30" s="13"/>
      <c r="O30" s="13">
        <v>15858</v>
      </c>
      <c r="P30" s="13"/>
      <c r="Q30" s="13"/>
      <c r="R30" s="13"/>
      <c r="S30" s="13"/>
    </row>
    <row r="31" spans="1:19" s="16" customFormat="1" ht="13.5" customHeight="1">
      <c r="A31" s="13" t="s">
        <v>128</v>
      </c>
      <c r="B31" s="14" t="s">
        <v>3</v>
      </c>
      <c r="C31" s="13">
        <f t="shared" si="0"/>
        <v>207621</v>
      </c>
      <c r="D31" s="13"/>
      <c r="E31" s="13">
        <v>76919</v>
      </c>
      <c r="F31" s="13"/>
      <c r="G31" s="13">
        <v>32826</v>
      </c>
      <c r="H31" s="13"/>
      <c r="I31" s="13">
        <v>0</v>
      </c>
      <c r="J31" s="13"/>
      <c r="K31" s="13">
        <v>78213</v>
      </c>
      <c r="L31" s="13"/>
      <c r="M31" s="13">
        <v>0</v>
      </c>
      <c r="N31" s="13"/>
      <c r="O31" s="13">
        <v>19663</v>
      </c>
      <c r="P31" s="13"/>
      <c r="Q31" s="13"/>
      <c r="R31" s="13"/>
      <c r="S31" s="13"/>
    </row>
    <row r="32" spans="1:19" s="16" customFormat="1" ht="13.5" customHeight="1">
      <c r="A32" s="13" t="s">
        <v>42</v>
      </c>
      <c r="B32" s="14"/>
      <c r="C32" s="13">
        <f t="shared" si="0"/>
        <v>201832</v>
      </c>
      <c r="D32" s="13"/>
      <c r="E32" s="13">
        <v>83366</v>
      </c>
      <c r="F32" s="13"/>
      <c r="G32" s="13">
        <v>36681</v>
      </c>
      <c r="H32" s="13"/>
      <c r="I32" s="13">
        <v>0</v>
      </c>
      <c r="J32" s="13"/>
      <c r="K32" s="13">
        <v>16580</v>
      </c>
      <c r="L32" s="13"/>
      <c r="M32" s="13">
        <v>0</v>
      </c>
      <c r="N32" s="13"/>
      <c r="O32" s="13">
        <v>65205</v>
      </c>
      <c r="P32" s="13"/>
      <c r="Q32" s="13"/>
      <c r="R32" s="13"/>
      <c r="S32" s="13"/>
    </row>
    <row r="33" spans="1:19" s="16" customFormat="1" ht="13.5" customHeight="1">
      <c r="A33" s="13" t="s">
        <v>68</v>
      </c>
      <c r="B33" s="14"/>
      <c r="C33" s="13">
        <f t="shared" si="0"/>
        <v>387910</v>
      </c>
      <c r="D33" s="13"/>
      <c r="E33" s="13">
        <v>124723</v>
      </c>
      <c r="F33" s="13"/>
      <c r="G33" s="13">
        <v>48099</v>
      </c>
      <c r="H33" s="13"/>
      <c r="I33" s="13">
        <v>4515</v>
      </c>
      <c r="J33" s="13"/>
      <c r="K33" s="13">
        <v>137500</v>
      </c>
      <c r="L33" s="13"/>
      <c r="M33" s="13">
        <v>5770</v>
      </c>
      <c r="N33" s="13"/>
      <c r="O33" s="13">
        <v>67303</v>
      </c>
      <c r="P33" s="13"/>
      <c r="Q33" s="13"/>
      <c r="R33" s="13"/>
      <c r="S33" s="13"/>
    </row>
    <row r="34" spans="1:19" s="16" customFormat="1" ht="13.5" customHeight="1">
      <c r="A34" s="13" t="s">
        <v>77</v>
      </c>
      <c r="B34" s="14"/>
      <c r="C34" s="13">
        <f t="shared" si="0"/>
        <v>261234</v>
      </c>
      <c r="D34" s="13"/>
      <c r="E34" s="13">
        <v>106279</v>
      </c>
      <c r="F34" s="13"/>
      <c r="G34" s="13">
        <v>46763</v>
      </c>
      <c r="H34" s="13"/>
      <c r="I34" s="13">
        <v>2038</v>
      </c>
      <c r="J34" s="13"/>
      <c r="K34" s="13">
        <v>86758</v>
      </c>
      <c r="L34" s="13"/>
      <c r="M34" s="13">
        <v>1599</v>
      </c>
      <c r="N34" s="13"/>
      <c r="O34" s="13">
        <v>17797</v>
      </c>
      <c r="P34" s="13"/>
      <c r="Q34" s="13"/>
      <c r="R34" s="13"/>
      <c r="S34" s="13"/>
    </row>
    <row r="35" spans="1:19" s="16" customFormat="1" ht="13.5" customHeight="1">
      <c r="A35" s="13" t="s">
        <v>23</v>
      </c>
      <c r="B35" s="14"/>
      <c r="C35" s="13">
        <f t="shared" si="0"/>
        <v>33278</v>
      </c>
      <c r="D35" s="13"/>
      <c r="E35" s="13">
        <v>0</v>
      </c>
      <c r="F35" s="13"/>
      <c r="G35" s="13">
        <v>0</v>
      </c>
      <c r="H35" s="13"/>
      <c r="I35" s="13">
        <v>0</v>
      </c>
      <c r="J35" s="13"/>
      <c r="K35" s="13">
        <v>31803</v>
      </c>
      <c r="L35" s="13"/>
      <c r="M35" s="13">
        <v>0</v>
      </c>
      <c r="N35" s="13"/>
      <c r="O35" s="13">
        <v>1475</v>
      </c>
      <c r="P35" s="13"/>
      <c r="Q35" s="13"/>
      <c r="R35" s="13"/>
      <c r="S35" s="13"/>
    </row>
    <row r="36" spans="1:19" s="16" customFormat="1" ht="13.5" customHeight="1">
      <c r="A36" s="13" t="s">
        <v>95</v>
      </c>
      <c r="B36" s="14"/>
      <c r="C36" s="13">
        <f t="shared" si="0"/>
        <v>453467</v>
      </c>
      <c r="D36" s="13"/>
      <c r="E36" s="13">
        <v>181550</v>
      </c>
      <c r="F36" s="13"/>
      <c r="G36" s="13">
        <v>70400</v>
      </c>
      <c r="H36" s="13"/>
      <c r="I36" s="13">
        <v>0</v>
      </c>
      <c r="J36" s="13"/>
      <c r="K36" s="13">
        <v>99388</v>
      </c>
      <c r="L36" s="13"/>
      <c r="M36" s="13">
        <v>0</v>
      </c>
      <c r="N36" s="13"/>
      <c r="O36" s="13">
        <v>102129</v>
      </c>
      <c r="P36" s="13"/>
      <c r="Q36" s="13"/>
      <c r="R36" s="13"/>
      <c r="S36" s="13"/>
    </row>
    <row r="37" spans="1:19" s="16" customFormat="1" ht="13.5" customHeight="1">
      <c r="A37" s="13" t="s">
        <v>78</v>
      </c>
      <c r="B37" s="14"/>
      <c r="C37" s="13">
        <f t="shared" si="0"/>
        <v>255160</v>
      </c>
      <c r="D37" s="13"/>
      <c r="E37" s="13">
        <v>78016</v>
      </c>
      <c r="F37" s="13"/>
      <c r="G37" s="13">
        <v>32244</v>
      </c>
      <c r="H37" s="13"/>
      <c r="I37" s="13">
        <v>0</v>
      </c>
      <c r="J37" s="13"/>
      <c r="K37" s="13">
        <v>70266</v>
      </c>
      <c r="L37" s="13"/>
      <c r="M37" s="13">
        <v>0</v>
      </c>
      <c r="N37" s="13"/>
      <c r="O37" s="13">
        <v>74634</v>
      </c>
      <c r="P37" s="13"/>
      <c r="Q37" s="13"/>
      <c r="R37" s="13"/>
      <c r="S37" s="13"/>
    </row>
    <row r="38" spans="1:19" s="16" customFormat="1" ht="13.5" customHeight="1">
      <c r="A38" s="13" t="s">
        <v>79</v>
      </c>
      <c r="B38" s="14"/>
      <c r="C38" s="13">
        <f t="shared" si="0"/>
        <v>164243</v>
      </c>
      <c r="D38" s="13"/>
      <c r="E38" s="13">
        <v>66522</v>
      </c>
      <c r="F38" s="13"/>
      <c r="G38" s="13">
        <v>24734</v>
      </c>
      <c r="H38" s="13"/>
      <c r="I38" s="13">
        <v>1924</v>
      </c>
      <c r="J38" s="13"/>
      <c r="K38" s="13">
        <v>55009</v>
      </c>
      <c r="L38" s="13"/>
      <c r="M38" s="13">
        <v>0</v>
      </c>
      <c r="N38" s="13"/>
      <c r="O38" s="13">
        <v>16054</v>
      </c>
      <c r="P38" s="13"/>
      <c r="Q38" s="13"/>
      <c r="R38" s="13"/>
      <c r="S38" s="13"/>
    </row>
    <row r="39" spans="1:19" s="16" customFormat="1" ht="13.5" customHeight="1">
      <c r="A39" s="13" t="s">
        <v>24</v>
      </c>
      <c r="B39" s="14"/>
      <c r="C39" s="13">
        <f t="shared" si="0"/>
        <v>650945</v>
      </c>
      <c r="D39" s="13"/>
      <c r="E39" s="13">
        <v>285691</v>
      </c>
      <c r="F39" s="13"/>
      <c r="G39" s="13">
        <v>105929</v>
      </c>
      <c r="H39" s="13"/>
      <c r="I39" s="13">
        <v>10401</v>
      </c>
      <c r="J39" s="13"/>
      <c r="K39" s="13">
        <v>130846</v>
      </c>
      <c r="L39" s="13"/>
      <c r="M39" s="13">
        <v>1899</v>
      </c>
      <c r="N39" s="13"/>
      <c r="O39" s="13">
        <v>116179</v>
      </c>
      <c r="P39" s="13"/>
      <c r="Q39" s="13"/>
      <c r="R39" s="13"/>
      <c r="S39" s="13"/>
    </row>
    <row r="40" spans="1:19" s="16" customFormat="1" ht="13.5" customHeight="1">
      <c r="A40" s="13" t="s">
        <v>97</v>
      </c>
      <c r="B40" s="14"/>
      <c r="C40" s="13">
        <f t="shared" si="0"/>
        <v>719251</v>
      </c>
      <c r="D40" s="13"/>
      <c r="E40" s="13">
        <v>292124</v>
      </c>
      <c r="F40" s="13"/>
      <c r="G40" s="13">
        <v>124142</v>
      </c>
      <c r="H40" s="13"/>
      <c r="I40" s="13">
        <v>0</v>
      </c>
      <c r="J40" s="13"/>
      <c r="K40" s="13">
        <v>79609</v>
      </c>
      <c r="L40" s="13"/>
      <c r="M40" s="13">
        <v>0</v>
      </c>
      <c r="N40" s="13"/>
      <c r="O40" s="13">
        <v>223376</v>
      </c>
      <c r="P40" s="13"/>
      <c r="Q40" s="13"/>
      <c r="R40" s="13"/>
      <c r="S40" s="13"/>
    </row>
    <row r="41" spans="1:19" s="16" customFormat="1" ht="13.5" customHeight="1">
      <c r="A41" s="13" t="s">
        <v>53</v>
      </c>
      <c r="B41" s="14"/>
      <c r="C41" s="13">
        <f t="shared" si="0"/>
        <v>40250</v>
      </c>
      <c r="D41" s="13"/>
      <c r="E41" s="13">
        <v>13199</v>
      </c>
      <c r="F41" s="13"/>
      <c r="G41" s="13">
        <v>4985</v>
      </c>
      <c r="H41" s="13"/>
      <c r="I41" s="13">
        <v>3201</v>
      </c>
      <c r="J41" s="13"/>
      <c r="K41" s="13">
        <v>17786</v>
      </c>
      <c r="L41" s="13"/>
      <c r="M41" s="13">
        <v>0</v>
      </c>
      <c r="N41" s="13"/>
      <c r="O41" s="13">
        <v>1079</v>
      </c>
      <c r="P41" s="13"/>
      <c r="Q41" s="13"/>
      <c r="R41" s="13"/>
      <c r="S41" s="13"/>
    </row>
    <row r="42" spans="1:19" s="16" customFormat="1" ht="13.5" customHeight="1">
      <c r="A42" s="13" t="s">
        <v>51</v>
      </c>
      <c r="B42" s="14"/>
      <c r="C42" s="13">
        <f t="shared" si="0"/>
        <v>338831</v>
      </c>
      <c r="D42" s="13"/>
      <c r="E42" s="13">
        <v>252662</v>
      </c>
      <c r="F42" s="13"/>
      <c r="G42" s="13">
        <v>0</v>
      </c>
      <c r="H42" s="13"/>
      <c r="I42" s="13">
        <v>8676</v>
      </c>
      <c r="J42" s="13"/>
      <c r="K42" s="13">
        <v>42512</v>
      </c>
      <c r="L42" s="13"/>
      <c r="M42" s="13">
        <v>0</v>
      </c>
      <c r="N42" s="13"/>
      <c r="O42" s="13">
        <v>34981</v>
      </c>
      <c r="P42" s="13"/>
      <c r="Q42" s="13"/>
      <c r="R42" s="13"/>
      <c r="S42" s="13"/>
    </row>
    <row r="43" spans="1:19" s="16" customFormat="1" ht="13.5" customHeight="1">
      <c r="A43" s="13" t="s">
        <v>41</v>
      </c>
      <c r="B43" s="14"/>
      <c r="C43" s="13">
        <f t="shared" si="0"/>
        <v>359608</v>
      </c>
      <c r="D43" s="13"/>
      <c r="E43" s="13">
        <v>122920</v>
      </c>
      <c r="F43" s="13"/>
      <c r="G43" s="13">
        <v>54085</v>
      </c>
      <c r="H43" s="13"/>
      <c r="I43" s="13">
        <v>1544</v>
      </c>
      <c r="J43" s="13"/>
      <c r="K43" s="13">
        <v>75429</v>
      </c>
      <c r="L43" s="13"/>
      <c r="M43" s="13">
        <v>10915</v>
      </c>
      <c r="N43" s="13"/>
      <c r="O43" s="13">
        <v>94715</v>
      </c>
      <c r="P43" s="13"/>
      <c r="Q43" s="13"/>
      <c r="R43" s="13"/>
      <c r="S43" s="13"/>
    </row>
    <row r="44" spans="1:19" s="16" customFormat="1" ht="13.5" customHeight="1">
      <c r="A44" s="13" t="s">
        <v>130</v>
      </c>
      <c r="B44" s="14"/>
      <c r="C44" s="13">
        <f t="shared" si="0"/>
        <v>12133</v>
      </c>
      <c r="D44" s="13"/>
      <c r="E44" s="13">
        <v>7083</v>
      </c>
      <c r="F44" s="13"/>
      <c r="G44" s="13">
        <v>3117</v>
      </c>
      <c r="H44" s="13"/>
      <c r="I44" s="13">
        <v>0</v>
      </c>
      <c r="J44" s="13"/>
      <c r="K44" s="13">
        <v>898</v>
      </c>
      <c r="L44" s="13"/>
      <c r="M44" s="13">
        <v>1035</v>
      </c>
      <c r="N44" s="13"/>
      <c r="O44" s="13">
        <v>0</v>
      </c>
      <c r="P44" s="13"/>
      <c r="Q44" s="13"/>
      <c r="R44" s="13"/>
      <c r="S44" s="13"/>
    </row>
    <row r="45" spans="1:19" s="16" customFormat="1" ht="13.5" customHeight="1">
      <c r="A45" s="13" t="s">
        <v>96</v>
      </c>
      <c r="B45" s="14"/>
      <c r="C45" s="13">
        <f t="shared" si="0"/>
        <v>393745</v>
      </c>
      <c r="D45" s="13"/>
      <c r="E45" s="13">
        <v>122079</v>
      </c>
      <c r="F45" s="13"/>
      <c r="G45" s="13">
        <v>52322</v>
      </c>
      <c r="H45" s="13"/>
      <c r="I45" s="13">
        <v>0</v>
      </c>
      <c r="J45" s="13"/>
      <c r="K45" s="13">
        <v>140813</v>
      </c>
      <c r="L45" s="13"/>
      <c r="M45" s="13">
        <v>0</v>
      </c>
      <c r="N45" s="13"/>
      <c r="O45" s="13">
        <v>78531</v>
      </c>
      <c r="P45" s="13"/>
      <c r="Q45" s="13"/>
      <c r="R45" s="13"/>
      <c r="S45" s="13"/>
    </row>
    <row r="46" spans="1:19" s="16" customFormat="1" ht="13.5" customHeight="1">
      <c r="A46" s="13" t="s">
        <v>121</v>
      </c>
      <c r="B46" s="14"/>
      <c r="C46" s="13">
        <f t="shared" si="0"/>
        <v>817625</v>
      </c>
      <c r="D46" s="13"/>
      <c r="E46" s="13">
        <v>363271</v>
      </c>
      <c r="F46" s="13"/>
      <c r="G46" s="13">
        <v>157591</v>
      </c>
      <c r="H46" s="13"/>
      <c r="I46" s="13">
        <v>2761</v>
      </c>
      <c r="J46" s="13"/>
      <c r="K46" s="13">
        <v>67509</v>
      </c>
      <c r="L46" s="13"/>
      <c r="M46" s="13">
        <v>3828</v>
      </c>
      <c r="N46" s="13"/>
      <c r="O46" s="13">
        <v>222665</v>
      </c>
      <c r="P46" s="13"/>
      <c r="Q46" s="13"/>
      <c r="R46" s="13"/>
      <c r="S46" s="13"/>
    </row>
    <row r="47" spans="1:19" s="16" customFormat="1" ht="13.5" customHeight="1">
      <c r="A47" s="13" t="s">
        <v>57</v>
      </c>
      <c r="B47" s="14"/>
      <c r="C47" s="18">
        <f t="shared" si="0"/>
        <v>363547</v>
      </c>
      <c r="D47" s="13"/>
      <c r="E47" s="18">
        <v>158719</v>
      </c>
      <c r="F47" s="13"/>
      <c r="G47" s="18">
        <v>49280</v>
      </c>
      <c r="H47" s="13"/>
      <c r="I47" s="18">
        <v>2955</v>
      </c>
      <c r="J47" s="13"/>
      <c r="K47" s="18">
        <v>77871</v>
      </c>
      <c r="L47" s="13"/>
      <c r="M47" s="18">
        <v>3689</v>
      </c>
      <c r="N47" s="13"/>
      <c r="O47" s="18">
        <v>71033</v>
      </c>
      <c r="P47" s="13"/>
      <c r="Q47" s="13"/>
      <c r="R47" s="13"/>
      <c r="S47" s="13"/>
    </row>
    <row r="48" spans="1:19" s="16" customFormat="1" ht="13.5" customHeight="1">
      <c r="A48" s="13"/>
      <c r="B48" s="14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s="16" customFormat="1" ht="13.5" customHeight="1">
      <c r="A49" s="13" t="s">
        <v>10</v>
      </c>
      <c r="B49" s="14"/>
      <c r="C49" s="15">
        <f>SUM(E49:O49)</f>
        <v>12268701</v>
      </c>
      <c r="D49" s="13"/>
      <c r="E49" s="15">
        <f>SUM(E14:E48)</f>
        <v>4421368</v>
      </c>
      <c r="F49" s="13"/>
      <c r="G49" s="15">
        <f>SUM(G14:G48)</f>
        <v>1654648</v>
      </c>
      <c r="H49" s="13"/>
      <c r="I49" s="15">
        <f>SUM(I14:I48)</f>
        <v>80457</v>
      </c>
      <c r="J49" s="13"/>
      <c r="K49" s="15">
        <f>SUM(K14:K48)</f>
        <v>3277170</v>
      </c>
      <c r="L49" s="13"/>
      <c r="M49" s="15">
        <f>SUM(M14:M48)</f>
        <v>302701</v>
      </c>
      <c r="N49" s="13"/>
      <c r="O49" s="15">
        <f>SUM(O14:O48)</f>
        <v>2532357</v>
      </c>
      <c r="P49" s="13"/>
      <c r="Q49" s="13"/>
      <c r="R49" s="13"/>
      <c r="S49" s="13"/>
    </row>
    <row r="50" spans="1:19" s="16" customFormat="1" ht="13.5" customHeight="1">
      <c r="A50" s="13"/>
      <c r="B50" s="14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s="16" customFormat="1" ht="13.5" customHeight="1">
      <c r="A51" s="13" t="s">
        <v>18</v>
      </c>
      <c r="B51" s="14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s="16" customFormat="1" ht="13.5" customHeight="1">
      <c r="A52" s="13" t="s">
        <v>25</v>
      </c>
      <c r="B52" s="14"/>
      <c r="C52" s="13">
        <f aca="true" t="shared" si="1" ref="C52:C75">SUM(E52:O52)</f>
        <v>52341</v>
      </c>
      <c r="D52" s="13"/>
      <c r="E52" s="13">
        <v>52271</v>
      </c>
      <c r="F52" s="13"/>
      <c r="G52" s="13">
        <v>0</v>
      </c>
      <c r="H52" s="13"/>
      <c r="I52" s="13">
        <v>0</v>
      </c>
      <c r="J52" s="13"/>
      <c r="K52" s="13">
        <v>70</v>
      </c>
      <c r="L52" s="13"/>
      <c r="M52" s="13">
        <v>0</v>
      </c>
      <c r="N52" s="13"/>
      <c r="O52" s="13">
        <v>0</v>
      </c>
      <c r="P52" s="13"/>
      <c r="Q52" s="13"/>
      <c r="R52" s="13"/>
      <c r="S52" s="13"/>
    </row>
    <row r="53" spans="1:19" s="16" customFormat="1" ht="13.5" customHeight="1">
      <c r="A53" s="13" t="s">
        <v>107</v>
      </c>
      <c r="B53" s="14"/>
      <c r="C53" s="13">
        <f t="shared" si="1"/>
        <v>626992</v>
      </c>
      <c r="D53" s="13"/>
      <c r="E53" s="13">
        <v>260425</v>
      </c>
      <c r="F53" s="13"/>
      <c r="G53" s="13">
        <v>105668</v>
      </c>
      <c r="H53" s="13"/>
      <c r="I53" s="13">
        <v>0</v>
      </c>
      <c r="J53" s="13"/>
      <c r="K53" s="13">
        <v>110152</v>
      </c>
      <c r="L53" s="13"/>
      <c r="M53" s="13">
        <v>85000</v>
      </c>
      <c r="N53" s="13"/>
      <c r="O53" s="13">
        <v>65747</v>
      </c>
      <c r="P53" s="13"/>
      <c r="Q53" s="13"/>
      <c r="R53" s="13"/>
      <c r="S53" s="13"/>
    </row>
    <row r="54" spans="1:19" s="16" customFormat="1" ht="13.5" customHeight="1">
      <c r="A54" s="13" t="s">
        <v>125</v>
      </c>
      <c r="B54" s="14"/>
      <c r="C54" s="13">
        <f t="shared" si="1"/>
        <v>1456877</v>
      </c>
      <c r="D54" s="13"/>
      <c r="E54" s="13">
        <v>433659</v>
      </c>
      <c r="F54" s="13"/>
      <c r="G54" s="13">
        <v>190766</v>
      </c>
      <c r="H54" s="13"/>
      <c r="I54" s="13">
        <v>1325</v>
      </c>
      <c r="J54" s="13"/>
      <c r="K54" s="13">
        <v>295849</v>
      </c>
      <c r="L54" s="13"/>
      <c r="M54" s="13">
        <v>58091</v>
      </c>
      <c r="N54" s="13"/>
      <c r="O54" s="13">
        <v>477187</v>
      </c>
      <c r="P54" s="13"/>
      <c r="Q54" s="13"/>
      <c r="R54" s="13"/>
      <c r="S54" s="13"/>
    </row>
    <row r="55" spans="1:19" s="16" customFormat="1" ht="13.5" customHeight="1">
      <c r="A55" s="13" t="s">
        <v>131</v>
      </c>
      <c r="B55" s="14"/>
      <c r="C55" s="13">
        <f>SUM(E55:O55)</f>
        <v>13471</v>
      </c>
      <c r="D55" s="13"/>
      <c r="E55" s="13">
        <v>5552</v>
      </c>
      <c r="F55" s="13"/>
      <c r="G55" s="13">
        <v>2443</v>
      </c>
      <c r="H55" s="13"/>
      <c r="I55" s="13">
        <v>0</v>
      </c>
      <c r="J55" s="13"/>
      <c r="K55" s="13">
        <v>1107</v>
      </c>
      <c r="L55" s="13"/>
      <c r="M55" s="13">
        <v>0</v>
      </c>
      <c r="N55" s="13"/>
      <c r="O55" s="13">
        <v>4369</v>
      </c>
      <c r="P55" s="13"/>
      <c r="Q55" s="13"/>
      <c r="R55" s="13"/>
      <c r="S55" s="13"/>
    </row>
    <row r="56" spans="1:19" s="16" customFormat="1" ht="13.5" customHeight="1">
      <c r="A56" s="13" t="s">
        <v>111</v>
      </c>
      <c r="B56" s="14"/>
      <c r="C56" s="13">
        <f t="shared" si="1"/>
        <v>154859</v>
      </c>
      <c r="D56" s="13"/>
      <c r="E56" s="13">
        <v>63573</v>
      </c>
      <c r="F56" s="13"/>
      <c r="G56" s="13">
        <v>27588</v>
      </c>
      <c r="H56" s="13"/>
      <c r="I56" s="13">
        <v>6622</v>
      </c>
      <c r="J56" s="13"/>
      <c r="K56" s="13">
        <v>13716</v>
      </c>
      <c r="L56" s="13"/>
      <c r="M56" s="13">
        <v>0</v>
      </c>
      <c r="N56" s="13"/>
      <c r="O56" s="13">
        <v>43360</v>
      </c>
      <c r="P56" s="13"/>
      <c r="Q56" s="13"/>
      <c r="R56" s="13"/>
      <c r="S56" s="13"/>
    </row>
    <row r="57" spans="1:19" s="16" customFormat="1" ht="13.5" customHeight="1">
      <c r="A57" s="13" t="s">
        <v>28</v>
      </c>
      <c r="B57" s="14"/>
      <c r="C57" s="13">
        <f t="shared" si="1"/>
        <v>1167</v>
      </c>
      <c r="D57" s="13"/>
      <c r="E57" s="13">
        <v>0</v>
      </c>
      <c r="F57" s="13"/>
      <c r="G57" s="13">
        <v>0</v>
      </c>
      <c r="H57" s="13"/>
      <c r="I57" s="13">
        <v>0</v>
      </c>
      <c r="J57" s="13"/>
      <c r="K57" s="13">
        <v>1167</v>
      </c>
      <c r="L57" s="13"/>
      <c r="M57" s="13">
        <v>0</v>
      </c>
      <c r="N57" s="13"/>
      <c r="O57" s="13">
        <v>0</v>
      </c>
      <c r="P57" s="13"/>
      <c r="Q57" s="13"/>
      <c r="R57" s="13"/>
      <c r="S57" s="13"/>
    </row>
    <row r="58" spans="1:19" s="16" customFormat="1" ht="13.5" customHeight="1">
      <c r="A58" s="13" t="s">
        <v>66</v>
      </c>
      <c r="B58" s="14"/>
      <c r="C58" s="13">
        <f t="shared" si="1"/>
        <v>1564531</v>
      </c>
      <c r="D58" s="13"/>
      <c r="E58" s="13">
        <v>42200</v>
      </c>
      <c r="F58" s="13"/>
      <c r="G58" s="13">
        <v>18792</v>
      </c>
      <c r="H58" s="13"/>
      <c r="I58" s="13">
        <v>0</v>
      </c>
      <c r="J58" s="13"/>
      <c r="K58" s="13">
        <v>1086932</v>
      </c>
      <c r="L58" s="13"/>
      <c r="M58" s="13">
        <v>0</v>
      </c>
      <c r="N58" s="13"/>
      <c r="O58" s="13">
        <v>416607</v>
      </c>
      <c r="P58" s="13"/>
      <c r="Q58" s="13"/>
      <c r="R58" s="13"/>
      <c r="S58" s="13"/>
    </row>
    <row r="59" spans="1:19" s="16" customFormat="1" ht="13.5" customHeight="1">
      <c r="A59" s="13" t="s">
        <v>124</v>
      </c>
      <c r="B59" s="14"/>
      <c r="C59" s="13">
        <f t="shared" si="1"/>
        <v>2381130</v>
      </c>
      <c r="D59" s="13"/>
      <c r="E59" s="13">
        <v>67902</v>
      </c>
      <c r="F59" s="13"/>
      <c r="G59" s="13">
        <v>29833</v>
      </c>
      <c r="H59" s="13"/>
      <c r="I59" s="13">
        <v>0</v>
      </c>
      <c r="J59" s="13"/>
      <c r="K59" s="13">
        <v>1701280</v>
      </c>
      <c r="L59" s="13"/>
      <c r="M59" s="13">
        <v>1069</v>
      </c>
      <c r="N59" s="13"/>
      <c r="O59" s="13">
        <v>581046</v>
      </c>
      <c r="P59" s="13"/>
      <c r="Q59" s="13"/>
      <c r="R59" s="13"/>
      <c r="S59" s="13"/>
    </row>
    <row r="60" spans="1:19" s="16" customFormat="1" ht="13.5" customHeight="1">
      <c r="A60" s="13" t="s">
        <v>106</v>
      </c>
      <c r="B60" s="14"/>
      <c r="C60" s="13">
        <f t="shared" si="1"/>
        <v>725068</v>
      </c>
      <c r="D60" s="13"/>
      <c r="E60" s="13">
        <v>99727</v>
      </c>
      <c r="F60" s="13"/>
      <c r="G60" s="13">
        <v>43880</v>
      </c>
      <c r="H60" s="13"/>
      <c r="I60" s="13">
        <v>3889</v>
      </c>
      <c r="J60" s="13"/>
      <c r="K60" s="13">
        <v>262741</v>
      </c>
      <c r="L60" s="13"/>
      <c r="M60" s="13">
        <v>0</v>
      </c>
      <c r="N60" s="13"/>
      <c r="O60" s="13">
        <v>314831</v>
      </c>
      <c r="P60" s="13"/>
      <c r="Q60" s="13"/>
      <c r="R60" s="13"/>
      <c r="S60" s="13"/>
    </row>
    <row r="61" spans="1:19" s="16" customFormat="1" ht="13.5" customHeight="1">
      <c r="A61" s="13" t="s">
        <v>32</v>
      </c>
      <c r="B61" s="14"/>
      <c r="C61" s="13">
        <f t="shared" si="1"/>
        <v>103132</v>
      </c>
      <c r="D61" s="13"/>
      <c r="E61" s="13">
        <v>47380</v>
      </c>
      <c r="F61" s="13"/>
      <c r="G61" s="13">
        <v>20847</v>
      </c>
      <c r="H61" s="13"/>
      <c r="I61" s="13">
        <v>1457</v>
      </c>
      <c r="J61" s="13"/>
      <c r="K61" s="13">
        <v>0</v>
      </c>
      <c r="L61" s="13"/>
      <c r="M61" s="13">
        <v>0</v>
      </c>
      <c r="N61" s="13"/>
      <c r="O61" s="13">
        <v>33448</v>
      </c>
      <c r="P61" s="13"/>
      <c r="Q61" s="13"/>
      <c r="R61" s="13"/>
      <c r="S61" s="13"/>
    </row>
    <row r="62" spans="1:19" s="16" customFormat="1" ht="13.5" customHeight="1">
      <c r="A62" s="13" t="s">
        <v>102</v>
      </c>
      <c r="B62" s="14"/>
      <c r="C62" s="13">
        <f t="shared" si="1"/>
        <v>2240216</v>
      </c>
      <c r="D62" s="13"/>
      <c r="E62" s="13">
        <v>339452</v>
      </c>
      <c r="F62" s="13"/>
      <c r="G62" s="13">
        <v>147166</v>
      </c>
      <c r="H62" s="13"/>
      <c r="I62" s="13">
        <v>9758</v>
      </c>
      <c r="J62" s="13"/>
      <c r="K62" s="13">
        <v>1459957</v>
      </c>
      <c r="L62" s="13"/>
      <c r="M62" s="13">
        <v>0</v>
      </c>
      <c r="N62" s="13"/>
      <c r="O62" s="13">
        <v>283883</v>
      </c>
      <c r="P62" s="13"/>
      <c r="Q62" s="13"/>
      <c r="R62" s="13"/>
      <c r="S62" s="13"/>
    </row>
    <row r="63" spans="1:19" s="16" customFormat="1" ht="13.5" customHeight="1">
      <c r="A63" s="13" t="s">
        <v>105</v>
      </c>
      <c r="B63" s="14"/>
      <c r="C63" s="13">
        <f t="shared" si="1"/>
        <v>1320463</v>
      </c>
      <c r="D63" s="13"/>
      <c r="E63" s="13">
        <v>590377</v>
      </c>
      <c r="F63" s="13"/>
      <c r="G63" s="13">
        <v>247419</v>
      </c>
      <c r="H63" s="13"/>
      <c r="I63" s="13">
        <v>16824</v>
      </c>
      <c r="J63" s="13"/>
      <c r="K63" s="13">
        <v>158094</v>
      </c>
      <c r="L63" s="13"/>
      <c r="M63" s="13">
        <v>1130</v>
      </c>
      <c r="N63" s="13"/>
      <c r="O63" s="13">
        <v>306619</v>
      </c>
      <c r="P63" s="13"/>
      <c r="Q63" s="13"/>
      <c r="R63" s="13"/>
      <c r="S63" s="13"/>
    </row>
    <row r="64" spans="1:19" s="16" customFormat="1" ht="13.5" customHeight="1">
      <c r="A64" s="13" t="s">
        <v>100</v>
      </c>
      <c r="B64" s="14"/>
      <c r="C64" s="13">
        <f t="shared" si="1"/>
        <v>794884</v>
      </c>
      <c r="D64" s="13"/>
      <c r="E64" s="13">
        <v>183344</v>
      </c>
      <c r="F64" s="13"/>
      <c r="G64" s="13">
        <v>36265</v>
      </c>
      <c r="H64" s="13"/>
      <c r="I64" s="13">
        <v>0</v>
      </c>
      <c r="J64" s="13"/>
      <c r="K64" s="13">
        <v>389460</v>
      </c>
      <c r="L64" s="13"/>
      <c r="M64" s="13">
        <v>1908</v>
      </c>
      <c r="N64" s="13"/>
      <c r="O64" s="13">
        <v>183907</v>
      </c>
      <c r="P64" s="13"/>
      <c r="Q64" s="13"/>
      <c r="R64" s="13"/>
      <c r="S64" s="13"/>
    </row>
    <row r="65" spans="1:19" s="16" customFormat="1" ht="13.5" customHeight="1">
      <c r="A65" s="13" t="s">
        <v>133</v>
      </c>
      <c r="B65" s="14"/>
      <c r="C65" s="13">
        <f>SUM(E65:O65)</f>
        <v>319491</v>
      </c>
      <c r="D65" s="13"/>
      <c r="E65" s="13">
        <v>156939</v>
      </c>
      <c r="F65" s="13"/>
      <c r="G65" s="13">
        <v>62002</v>
      </c>
      <c r="H65" s="13"/>
      <c r="I65" s="13">
        <v>9896</v>
      </c>
      <c r="J65" s="13"/>
      <c r="K65" s="13">
        <v>89839</v>
      </c>
      <c r="L65" s="13"/>
      <c r="M65" s="13">
        <v>0</v>
      </c>
      <c r="N65" s="13"/>
      <c r="O65" s="13">
        <v>815</v>
      </c>
      <c r="P65" s="13"/>
      <c r="Q65" s="13"/>
      <c r="R65" s="13"/>
      <c r="S65" s="13"/>
    </row>
    <row r="66" spans="1:19" s="16" customFormat="1" ht="13.5" customHeight="1">
      <c r="A66" s="13" t="s">
        <v>104</v>
      </c>
      <c r="B66" s="14"/>
      <c r="C66" s="13">
        <f t="shared" si="1"/>
        <v>462057</v>
      </c>
      <c r="D66" s="13"/>
      <c r="E66" s="13">
        <v>118971</v>
      </c>
      <c r="F66" s="13"/>
      <c r="G66" s="13">
        <v>51565</v>
      </c>
      <c r="H66" s="13"/>
      <c r="I66" s="13">
        <v>6053</v>
      </c>
      <c r="J66" s="13"/>
      <c r="K66" s="13">
        <v>183814</v>
      </c>
      <c r="L66" s="13"/>
      <c r="M66" s="13">
        <v>2085</v>
      </c>
      <c r="N66" s="13"/>
      <c r="O66" s="13">
        <v>99569</v>
      </c>
      <c r="P66" s="13"/>
      <c r="Q66" s="13"/>
      <c r="R66" s="13"/>
      <c r="S66" s="13"/>
    </row>
    <row r="67" spans="1:19" s="16" customFormat="1" ht="13.5" customHeight="1">
      <c r="A67" s="13" t="s">
        <v>103</v>
      </c>
      <c r="B67" s="14"/>
      <c r="C67" s="13">
        <f t="shared" si="1"/>
        <v>28619</v>
      </c>
      <c r="D67" s="13"/>
      <c r="E67" s="13">
        <v>28619</v>
      </c>
      <c r="F67" s="13"/>
      <c r="G67" s="13">
        <v>0</v>
      </c>
      <c r="H67" s="13"/>
      <c r="I67" s="13">
        <v>0</v>
      </c>
      <c r="J67" s="13"/>
      <c r="K67" s="13">
        <v>0</v>
      </c>
      <c r="L67" s="13"/>
      <c r="M67" s="13">
        <v>0</v>
      </c>
      <c r="N67" s="13"/>
      <c r="O67" s="13">
        <v>0</v>
      </c>
      <c r="P67" s="13"/>
      <c r="Q67" s="13"/>
      <c r="R67" s="13"/>
      <c r="S67" s="13"/>
    </row>
    <row r="68" spans="1:19" s="16" customFormat="1" ht="13.5" customHeight="1">
      <c r="A68" s="13" t="s">
        <v>101</v>
      </c>
      <c r="B68" s="14"/>
      <c r="C68" s="13">
        <f t="shared" si="1"/>
        <v>2817194</v>
      </c>
      <c r="D68" s="13"/>
      <c r="E68" s="13">
        <v>422911</v>
      </c>
      <c r="F68" s="13"/>
      <c r="G68" s="13">
        <v>157671</v>
      </c>
      <c r="H68" s="13"/>
      <c r="I68" s="13">
        <v>19921</v>
      </c>
      <c r="J68" s="13"/>
      <c r="K68" s="13">
        <v>1815092</v>
      </c>
      <c r="L68" s="13"/>
      <c r="M68" s="13">
        <v>20849</v>
      </c>
      <c r="N68" s="13"/>
      <c r="O68" s="13">
        <v>380750</v>
      </c>
      <c r="P68" s="13"/>
      <c r="Q68" s="13"/>
      <c r="R68" s="13"/>
      <c r="S68" s="13"/>
    </row>
    <row r="69" spans="1:19" s="16" customFormat="1" ht="13.5" customHeight="1">
      <c r="A69" s="13" t="s">
        <v>69</v>
      </c>
      <c r="B69" s="14"/>
      <c r="C69" s="13">
        <f t="shared" si="1"/>
        <v>231888</v>
      </c>
      <c r="D69" s="13"/>
      <c r="E69" s="13">
        <v>96848</v>
      </c>
      <c r="F69" s="13"/>
      <c r="G69" s="13">
        <v>40816</v>
      </c>
      <c r="H69" s="13"/>
      <c r="I69" s="13">
        <v>15251</v>
      </c>
      <c r="J69" s="13"/>
      <c r="K69" s="13">
        <v>22048</v>
      </c>
      <c r="L69" s="13"/>
      <c r="M69" s="13">
        <v>13200</v>
      </c>
      <c r="N69" s="13"/>
      <c r="O69" s="13">
        <v>43725</v>
      </c>
      <c r="P69" s="13"/>
      <c r="Q69" s="13"/>
      <c r="R69" s="13"/>
      <c r="S69" s="13"/>
    </row>
    <row r="70" spans="1:19" s="16" customFormat="1" ht="13.5" customHeight="1">
      <c r="A70" s="13" t="s">
        <v>108</v>
      </c>
      <c r="B70" s="14"/>
      <c r="C70" s="13">
        <f t="shared" si="1"/>
        <v>420434</v>
      </c>
      <c r="D70" s="13"/>
      <c r="E70" s="13">
        <v>150942</v>
      </c>
      <c r="F70" s="13"/>
      <c r="G70" s="13">
        <v>66381</v>
      </c>
      <c r="H70" s="13"/>
      <c r="I70" s="13">
        <v>3347</v>
      </c>
      <c r="J70" s="13"/>
      <c r="K70" s="13">
        <v>30608</v>
      </c>
      <c r="L70" s="13"/>
      <c r="M70" s="13">
        <v>93505</v>
      </c>
      <c r="N70" s="13"/>
      <c r="O70" s="13">
        <v>75651</v>
      </c>
      <c r="P70" s="13"/>
      <c r="Q70" s="13"/>
      <c r="R70" s="13"/>
      <c r="S70" s="13"/>
    </row>
    <row r="71" spans="1:19" s="16" customFormat="1" ht="13.5" customHeight="1">
      <c r="A71" s="13" t="s">
        <v>109</v>
      </c>
      <c r="B71" s="14"/>
      <c r="C71" s="13">
        <f t="shared" si="1"/>
        <v>537420</v>
      </c>
      <c r="D71" s="13"/>
      <c r="E71" s="13">
        <v>181941</v>
      </c>
      <c r="F71" s="13"/>
      <c r="G71" s="13">
        <v>80054</v>
      </c>
      <c r="H71" s="13"/>
      <c r="I71" s="13">
        <v>23035</v>
      </c>
      <c r="J71" s="13"/>
      <c r="K71" s="13">
        <v>110977</v>
      </c>
      <c r="L71" s="13"/>
      <c r="M71" s="13">
        <v>0</v>
      </c>
      <c r="N71" s="13"/>
      <c r="O71" s="13">
        <v>141413</v>
      </c>
      <c r="P71" s="13"/>
      <c r="Q71" s="13"/>
      <c r="R71" s="13"/>
      <c r="S71" s="13"/>
    </row>
    <row r="72" spans="1:19" s="16" customFormat="1" ht="13.5" customHeight="1">
      <c r="A72" s="13" t="s">
        <v>110</v>
      </c>
      <c r="B72" s="14"/>
      <c r="C72" s="13">
        <f t="shared" si="1"/>
        <v>567015</v>
      </c>
      <c r="D72" s="13"/>
      <c r="E72" s="13">
        <v>341497</v>
      </c>
      <c r="F72" s="13"/>
      <c r="G72" s="13">
        <v>128258</v>
      </c>
      <c r="H72" s="13"/>
      <c r="I72" s="13">
        <v>4449</v>
      </c>
      <c r="J72" s="13"/>
      <c r="K72" s="13">
        <v>10154</v>
      </c>
      <c r="L72" s="13"/>
      <c r="M72" s="13">
        <v>0</v>
      </c>
      <c r="N72" s="13"/>
      <c r="O72" s="13">
        <v>82657</v>
      </c>
      <c r="P72" s="13"/>
      <c r="Q72" s="13"/>
      <c r="R72" s="13"/>
      <c r="S72" s="13"/>
    </row>
    <row r="73" spans="1:19" s="16" customFormat="1" ht="13.5" customHeight="1">
      <c r="A73" s="13" t="s">
        <v>132</v>
      </c>
      <c r="B73" s="14"/>
      <c r="C73" s="13">
        <f>SUM(E73:O73)</f>
        <v>30788</v>
      </c>
      <c r="D73" s="13"/>
      <c r="E73" s="13">
        <v>0</v>
      </c>
      <c r="F73" s="13"/>
      <c r="G73" s="13">
        <v>0</v>
      </c>
      <c r="H73" s="13"/>
      <c r="I73" s="13">
        <v>0</v>
      </c>
      <c r="J73" s="13"/>
      <c r="K73" s="13">
        <v>28584</v>
      </c>
      <c r="L73" s="13"/>
      <c r="M73" s="13">
        <v>0</v>
      </c>
      <c r="N73" s="13"/>
      <c r="O73" s="13">
        <v>2204</v>
      </c>
      <c r="P73" s="13"/>
      <c r="Q73" s="13"/>
      <c r="R73" s="13"/>
      <c r="S73" s="13"/>
    </row>
    <row r="74" spans="1:19" s="16" customFormat="1" ht="13.5" customHeight="1">
      <c r="A74" s="13" t="s">
        <v>62</v>
      </c>
      <c r="B74" s="14"/>
      <c r="C74" s="13">
        <f t="shared" si="1"/>
        <v>641457</v>
      </c>
      <c r="D74" s="13"/>
      <c r="E74" s="13">
        <v>280782</v>
      </c>
      <c r="F74" s="13"/>
      <c r="G74" s="13">
        <v>102421</v>
      </c>
      <c r="H74" s="13"/>
      <c r="I74" s="13">
        <v>11633</v>
      </c>
      <c r="J74" s="13"/>
      <c r="K74" s="13">
        <v>120587</v>
      </c>
      <c r="L74" s="13"/>
      <c r="M74" s="13">
        <v>1048</v>
      </c>
      <c r="N74" s="13"/>
      <c r="O74" s="13">
        <v>124986</v>
      </c>
      <c r="P74" s="13"/>
      <c r="Q74" s="13"/>
      <c r="R74" s="13"/>
      <c r="S74" s="13"/>
    </row>
    <row r="75" spans="1:19" s="16" customFormat="1" ht="13.5" customHeight="1">
      <c r="A75" s="13" t="s">
        <v>126</v>
      </c>
      <c r="B75" s="14"/>
      <c r="C75" s="13">
        <f t="shared" si="1"/>
        <v>163999</v>
      </c>
      <c r="D75" s="13"/>
      <c r="E75" s="13">
        <v>70702</v>
      </c>
      <c r="F75" s="13"/>
      <c r="G75" s="13">
        <v>31109</v>
      </c>
      <c r="H75" s="13"/>
      <c r="I75" s="13">
        <v>0</v>
      </c>
      <c r="J75" s="13"/>
      <c r="K75" s="13">
        <v>11058</v>
      </c>
      <c r="L75" s="13"/>
      <c r="M75" s="13">
        <v>0</v>
      </c>
      <c r="N75" s="13"/>
      <c r="O75" s="13">
        <v>51130</v>
      </c>
      <c r="P75" s="13"/>
      <c r="Q75" s="13"/>
      <c r="R75" s="13"/>
      <c r="S75" s="13"/>
    </row>
    <row r="76" spans="1:19" s="16" customFormat="1" ht="13.5" customHeight="1">
      <c r="A76" s="13"/>
      <c r="B76" s="14"/>
      <c r="C76" s="17"/>
      <c r="D76" s="13"/>
      <c r="E76" s="17"/>
      <c r="F76" s="13"/>
      <c r="G76" s="17"/>
      <c r="H76" s="13"/>
      <c r="I76" s="17"/>
      <c r="J76" s="13"/>
      <c r="K76" s="17"/>
      <c r="L76" s="13"/>
      <c r="M76" s="17"/>
      <c r="N76" s="13"/>
      <c r="O76" s="17"/>
      <c r="P76" s="13"/>
      <c r="Q76" s="13"/>
      <c r="R76" s="13"/>
      <c r="S76" s="13"/>
    </row>
    <row r="77" spans="1:19" s="16" customFormat="1" ht="13.5" customHeight="1">
      <c r="A77" s="13" t="s">
        <v>17</v>
      </c>
      <c r="B77" s="14"/>
      <c r="C77" s="15">
        <f>SUM(E77:O77)</f>
        <v>17655493</v>
      </c>
      <c r="D77" s="13"/>
      <c r="E77" s="15">
        <f>SUM(E52:E75)</f>
        <v>4036014</v>
      </c>
      <c r="F77" s="13"/>
      <c r="G77" s="15">
        <f>SUM(G52:G75)</f>
        <v>1590944</v>
      </c>
      <c r="H77" s="13"/>
      <c r="I77" s="15">
        <f>SUM(I52:I75)</f>
        <v>133460</v>
      </c>
      <c r="J77" s="13"/>
      <c r="K77" s="15">
        <f>SUM(K52:K75)</f>
        <v>7903286</v>
      </c>
      <c r="L77" s="13"/>
      <c r="M77" s="15">
        <f>SUM(M52:M75)</f>
        <v>277885</v>
      </c>
      <c r="N77" s="13"/>
      <c r="O77" s="15">
        <f>SUM(O52:O75)</f>
        <v>3713904</v>
      </c>
      <c r="P77" s="13"/>
      <c r="Q77" s="13"/>
      <c r="R77" s="13"/>
      <c r="S77" s="13"/>
    </row>
    <row r="78" spans="1:19" s="16" customFormat="1" ht="13.5" customHeight="1">
      <c r="A78" s="13"/>
      <c r="B78" s="14"/>
      <c r="C78" s="17"/>
      <c r="D78" s="13"/>
      <c r="E78" s="17"/>
      <c r="F78" s="13"/>
      <c r="G78" s="17"/>
      <c r="H78" s="13"/>
      <c r="I78" s="17"/>
      <c r="J78" s="13"/>
      <c r="K78" s="17"/>
      <c r="L78" s="13"/>
      <c r="M78" s="17"/>
      <c r="N78" s="13"/>
      <c r="O78" s="17"/>
      <c r="P78" s="13"/>
      <c r="Q78" s="13"/>
      <c r="R78" s="13"/>
      <c r="S78" s="13"/>
    </row>
    <row r="79" spans="1:19" s="16" customFormat="1" ht="13.5" customHeight="1">
      <c r="A79" s="13" t="s">
        <v>43</v>
      </c>
      <c r="B79" s="14"/>
      <c r="C79" s="17"/>
      <c r="D79" s="13"/>
      <c r="E79" s="17"/>
      <c r="F79" s="13"/>
      <c r="G79" s="17"/>
      <c r="H79" s="13"/>
      <c r="I79" s="17"/>
      <c r="J79" s="13"/>
      <c r="K79" s="17"/>
      <c r="L79" s="13"/>
      <c r="M79" s="17"/>
      <c r="N79" s="13"/>
      <c r="O79" s="17"/>
      <c r="P79" s="13"/>
      <c r="Q79" s="13"/>
      <c r="R79" s="13"/>
      <c r="S79" s="13"/>
    </row>
    <row r="80" spans="1:19" s="16" customFormat="1" ht="13.5" customHeight="1">
      <c r="A80" s="13" t="s">
        <v>52</v>
      </c>
      <c r="B80" s="14"/>
      <c r="C80" s="17">
        <f aca="true" t="shared" si="2" ref="C80:C92">SUM(E80:O80)</f>
        <v>18821</v>
      </c>
      <c r="D80" s="13"/>
      <c r="E80" s="13">
        <v>7498</v>
      </c>
      <c r="F80" s="13"/>
      <c r="G80" s="13">
        <v>3299</v>
      </c>
      <c r="H80" s="13"/>
      <c r="I80" s="13">
        <v>1768</v>
      </c>
      <c r="J80" s="13"/>
      <c r="K80" s="13">
        <v>224</v>
      </c>
      <c r="L80" s="13"/>
      <c r="M80" s="13">
        <v>0</v>
      </c>
      <c r="N80" s="13"/>
      <c r="O80" s="13">
        <v>6032</v>
      </c>
      <c r="P80" s="13"/>
      <c r="Q80" s="13"/>
      <c r="R80" s="13"/>
      <c r="S80" s="13"/>
    </row>
    <row r="81" spans="1:19" s="16" customFormat="1" ht="13.5" customHeight="1">
      <c r="A81" s="13" t="s">
        <v>26</v>
      </c>
      <c r="B81" s="14"/>
      <c r="C81" s="17">
        <f t="shared" si="2"/>
        <v>110223</v>
      </c>
      <c r="D81" s="13"/>
      <c r="E81" s="13">
        <v>50692</v>
      </c>
      <c r="F81" s="13"/>
      <c r="G81" s="13">
        <v>22304</v>
      </c>
      <c r="H81" s="13"/>
      <c r="I81" s="13">
        <v>3444</v>
      </c>
      <c r="J81" s="13"/>
      <c r="K81" s="13">
        <v>4882</v>
      </c>
      <c r="L81" s="13"/>
      <c r="M81" s="13">
        <v>0</v>
      </c>
      <c r="N81" s="13"/>
      <c r="O81" s="13">
        <v>28901</v>
      </c>
      <c r="P81" s="13"/>
      <c r="Q81" s="13"/>
      <c r="R81" s="13"/>
      <c r="S81" s="13"/>
    </row>
    <row r="82" spans="1:19" s="16" customFormat="1" ht="13.5" customHeight="1">
      <c r="A82" s="13" t="s">
        <v>113</v>
      </c>
      <c r="B82" s="14"/>
      <c r="C82" s="17">
        <f t="shared" si="2"/>
        <v>891059</v>
      </c>
      <c r="D82" s="13"/>
      <c r="E82" s="13">
        <v>333080</v>
      </c>
      <c r="F82" s="13"/>
      <c r="G82" s="13">
        <v>144981</v>
      </c>
      <c r="H82" s="13"/>
      <c r="I82" s="13">
        <v>27229</v>
      </c>
      <c r="J82" s="13"/>
      <c r="K82" s="13">
        <v>134510</v>
      </c>
      <c r="L82" s="13"/>
      <c r="M82" s="13">
        <v>3954</v>
      </c>
      <c r="N82" s="13"/>
      <c r="O82" s="13">
        <v>247305</v>
      </c>
      <c r="P82" s="13"/>
      <c r="Q82" s="13"/>
      <c r="R82" s="13"/>
      <c r="S82" s="13"/>
    </row>
    <row r="83" spans="1:19" s="16" customFormat="1" ht="13.5" customHeight="1">
      <c r="A83" s="13" t="s">
        <v>27</v>
      </c>
      <c r="B83" s="14"/>
      <c r="C83" s="17">
        <f t="shared" si="2"/>
        <v>379872</v>
      </c>
      <c r="D83" s="13"/>
      <c r="E83" s="13">
        <v>189453</v>
      </c>
      <c r="F83" s="13"/>
      <c r="G83" s="13">
        <v>83359</v>
      </c>
      <c r="H83" s="13"/>
      <c r="I83" s="13">
        <v>0</v>
      </c>
      <c r="J83" s="13"/>
      <c r="K83" s="13">
        <v>1891</v>
      </c>
      <c r="L83" s="13"/>
      <c r="M83" s="13">
        <v>7188</v>
      </c>
      <c r="N83" s="13"/>
      <c r="O83" s="13">
        <v>97981</v>
      </c>
      <c r="P83" s="13"/>
      <c r="Q83" s="13"/>
      <c r="R83" s="13"/>
      <c r="S83" s="13"/>
    </row>
    <row r="84" spans="1:19" s="16" customFormat="1" ht="13.5" customHeight="1">
      <c r="A84" s="13" t="s">
        <v>115</v>
      </c>
      <c r="B84" s="14"/>
      <c r="C84" s="17">
        <f t="shared" si="2"/>
        <v>533960</v>
      </c>
      <c r="D84" s="13"/>
      <c r="E84" s="13">
        <v>186538</v>
      </c>
      <c r="F84" s="13"/>
      <c r="G84" s="13">
        <v>82077</v>
      </c>
      <c r="H84" s="13"/>
      <c r="I84" s="13">
        <v>5308</v>
      </c>
      <c r="J84" s="13"/>
      <c r="K84" s="13">
        <v>248381</v>
      </c>
      <c r="L84" s="13"/>
      <c r="M84" s="13">
        <v>1232</v>
      </c>
      <c r="N84" s="13"/>
      <c r="O84" s="13">
        <v>10424</v>
      </c>
      <c r="P84" s="13"/>
      <c r="Q84" s="13"/>
      <c r="R84" s="13"/>
      <c r="S84" s="13"/>
    </row>
    <row r="85" spans="1:19" s="16" customFormat="1" ht="13.5" customHeight="1">
      <c r="A85" s="13" t="s">
        <v>114</v>
      </c>
      <c r="B85" s="14"/>
      <c r="C85" s="17">
        <f t="shared" si="2"/>
        <v>199603</v>
      </c>
      <c r="D85" s="13"/>
      <c r="E85" s="13">
        <v>106037</v>
      </c>
      <c r="F85" s="13"/>
      <c r="G85" s="13">
        <v>23506</v>
      </c>
      <c r="H85" s="13"/>
      <c r="I85" s="13">
        <v>5410</v>
      </c>
      <c r="J85" s="13"/>
      <c r="K85" s="13">
        <v>24576</v>
      </c>
      <c r="L85" s="13"/>
      <c r="M85" s="13">
        <v>0</v>
      </c>
      <c r="N85" s="13"/>
      <c r="O85" s="13">
        <v>40074</v>
      </c>
      <c r="P85" s="13"/>
      <c r="Q85" s="13"/>
      <c r="R85" s="13"/>
      <c r="S85" s="13"/>
    </row>
    <row r="86" spans="1:19" s="16" customFormat="1" ht="13.5" customHeight="1">
      <c r="A86" s="13" t="s">
        <v>29</v>
      </c>
      <c r="B86" s="14"/>
      <c r="C86" s="17">
        <f t="shared" si="2"/>
        <v>173128</v>
      </c>
      <c r="D86" s="13"/>
      <c r="E86" s="13">
        <v>76338</v>
      </c>
      <c r="F86" s="13"/>
      <c r="G86" s="13">
        <v>29601</v>
      </c>
      <c r="H86" s="13"/>
      <c r="I86" s="13">
        <v>8850</v>
      </c>
      <c r="J86" s="13"/>
      <c r="K86" s="13">
        <v>2773</v>
      </c>
      <c r="L86" s="13"/>
      <c r="M86" s="13">
        <v>0</v>
      </c>
      <c r="N86" s="13"/>
      <c r="O86" s="13">
        <v>55566</v>
      </c>
      <c r="P86" s="13"/>
      <c r="Q86" s="13"/>
      <c r="R86" s="13"/>
      <c r="S86" s="13"/>
    </row>
    <row r="87" spans="1:19" s="16" customFormat="1" ht="13.5" customHeight="1">
      <c r="A87" s="13" t="s">
        <v>134</v>
      </c>
      <c r="B87" s="14"/>
      <c r="C87" s="17">
        <f>SUM(E87:O87)</f>
        <v>26893</v>
      </c>
      <c r="D87" s="13"/>
      <c r="E87" s="13">
        <v>12619</v>
      </c>
      <c r="F87" s="13"/>
      <c r="G87" s="13">
        <v>5552</v>
      </c>
      <c r="H87" s="13"/>
      <c r="I87" s="13">
        <v>0</v>
      </c>
      <c r="J87" s="13"/>
      <c r="K87" s="13">
        <v>0</v>
      </c>
      <c r="L87" s="13"/>
      <c r="M87" s="13">
        <v>0</v>
      </c>
      <c r="N87" s="13"/>
      <c r="O87" s="13">
        <v>8722</v>
      </c>
      <c r="P87" s="13"/>
      <c r="Q87" s="13"/>
      <c r="R87" s="13"/>
      <c r="S87" s="13"/>
    </row>
    <row r="88" spans="1:19" s="16" customFormat="1" ht="13.5" customHeight="1">
      <c r="A88" s="13" t="s">
        <v>116</v>
      </c>
      <c r="B88" s="14"/>
      <c r="C88" s="17">
        <f t="shared" si="2"/>
        <v>418115</v>
      </c>
      <c r="D88" s="13"/>
      <c r="E88" s="13">
        <v>223831</v>
      </c>
      <c r="F88" s="13"/>
      <c r="G88" s="13">
        <v>95242</v>
      </c>
      <c r="H88" s="13"/>
      <c r="I88" s="13">
        <v>9558</v>
      </c>
      <c r="J88" s="13"/>
      <c r="K88" s="13">
        <v>53269</v>
      </c>
      <c r="L88" s="13"/>
      <c r="M88" s="13">
        <v>4997</v>
      </c>
      <c r="N88" s="13"/>
      <c r="O88" s="13">
        <v>31218</v>
      </c>
      <c r="P88" s="13"/>
      <c r="Q88" s="13"/>
      <c r="R88" s="13"/>
      <c r="S88" s="13"/>
    </row>
    <row r="89" spans="1:19" s="16" customFormat="1" ht="13.5" customHeight="1">
      <c r="A89" s="13" t="s">
        <v>64</v>
      </c>
      <c r="B89" s="14"/>
      <c r="C89" s="17">
        <f t="shared" si="2"/>
        <v>308739</v>
      </c>
      <c r="D89" s="13"/>
      <c r="E89" s="13">
        <v>135174</v>
      </c>
      <c r="F89" s="13"/>
      <c r="G89" s="13">
        <v>55004</v>
      </c>
      <c r="H89" s="13"/>
      <c r="I89" s="13">
        <v>1859</v>
      </c>
      <c r="J89" s="13"/>
      <c r="K89" s="13">
        <v>24533</v>
      </c>
      <c r="L89" s="13"/>
      <c r="M89" s="13">
        <v>1160</v>
      </c>
      <c r="N89" s="13"/>
      <c r="O89" s="13">
        <v>91009</v>
      </c>
      <c r="P89" s="13"/>
      <c r="Q89" s="13"/>
      <c r="R89" s="13"/>
      <c r="S89" s="13"/>
    </row>
    <row r="90" spans="1:19" s="16" customFormat="1" ht="13.5" customHeight="1">
      <c r="A90" s="13" t="s">
        <v>55</v>
      </c>
      <c r="B90" s="14"/>
      <c r="C90" s="17">
        <f t="shared" si="2"/>
        <v>2654177</v>
      </c>
      <c r="D90" s="13"/>
      <c r="E90" s="13">
        <v>1114299</v>
      </c>
      <c r="F90" s="13"/>
      <c r="G90" s="13">
        <v>453596</v>
      </c>
      <c r="H90" s="13"/>
      <c r="I90" s="13">
        <v>6027</v>
      </c>
      <c r="J90" s="13"/>
      <c r="K90" s="13">
        <v>426322</v>
      </c>
      <c r="L90" s="13"/>
      <c r="M90" s="13">
        <v>9037</v>
      </c>
      <c r="N90" s="13"/>
      <c r="O90" s="13">
        <v>644896</v>
      </c>
      <c r="P90" s="13"/>
      <c r="Q90" s="13"/>
      <c r="R90" s="13"/>
      <c r="S90" s="13"/>
    </row>
    <row r="91" spans="1:19" s="16" customFormat="1" ht="13.5" customHeight="1">
      <c r="A91" s="13" t="s">
        <v>135</v>
      </c>
      <c r="B91" s="14"/>
      <c r="C91" s="17">
        <f>SUM(E91:O91)</f>
        <v>108659</v>
      </c>
      <c r="D91" s="13"/>
      <c r="E91" s="13">
        <v>45000</v>
      </c>
      <c r="F91" s="13"/>
      <c r="G91" s="13">
        <v>19800</v>
      </c>
      <c r="H91" s="13"/>
      <c r="I91" s="13">
        <v>3878</v>
      </c>
      <c r="J91" s="13"/>
      <c r="K91" s="13">
        <v>4740</v>
      </c>
      <c r="L91" s="13"/>
      <c r="M91" s="13">
        <v>0</v>
      </c>
      <c r="N91" s="13"/>
      <c r="O91" s="13">
        <v>35241</v>
      </c>
      <c r="P91" s="13"/>
      <c r="Q91" s="13"/>
      <c r="R91" s="13"/>
      <c r="S91" s="13"/>
    </row>
    <row r="92" spans="1:19" s="16" customFormat="1" ht="13.5" customHeight="1">
      <c r="A92" s="13" t="s">
        <v>112</v>
      </c>
      <c r="B92" s="14"/>
      <c r="C92" s="18">
        <f t="shared" si="2"/>
        <v>5723</v>
      </c>
      <c r="D92" s="13"/>
      <c r="E92" s="18">
        <v>0</v>
      </c>
      <c r="F92" s="13"/>
      <c r="G92" s="18">
        <v>0</v>
      </c>
      <c r="H92" s="13"/>
      <c r="I92" s="18">
        <v>0</v>
      </c>
      <c r="J92" s="13"/>
      <c r="K92" s="18">
        <v>5723</v>
      </c>
      <c r="L92" s="13"/>
      <c r="M92" s="18">
        <v>0</v>
      </c>
      <c r="N92" s="13"/>
      <c r="O92" s="18">
        <v>0</v>
      </c>
      <c r="P92" s="13"/>
      <c r="Q92" s="13"/>
      <c r="R92" s="13"/>
      <c r="S92" s="13"/>
    </row>
    <row r="93" spans="1:19" s="16" customFormat="1" ht="13.5" customHeight="1">
      <c r="A93" s="13"/>
      <c r="B93" s="14"/>
      <c r="C93" s="17"/>
      <c r="D93" s="13"/>
      <c r="E93" s="17"/>
      <c r="F93" s="13"/>
      <c r="G93" s="17"/>
      <c r="H93" s="13"/>
      <c r="I93" s="17"/>
      <c r="J93" s="13"/>
      <c r="K93" s="17"/>
      <c r="L93" s="13"/>
      <c r="M93" s="17"/>
      <c r="N93" s="13"/>
      <c r="O93" s="17"/>
      <c r="P93" s="13"/>
      <c r="Q93" s="13"/>
      <c r="R93" s="13"/>
      <c r="S93" s="13"/>
    </row>
    <row r="94" spans="1:19" s="16" customFormat="1" ht="13.5" customHeight="1">
      <c r="A94" s="13" t="s">
        <v>45</v>
      </c>
      <c r="B94" s="14"/>
      <c r="C94" s="18">
        <f>SUM(E94:O94)</f>
        <v>5828972</v>
      </c>
      <c r="D94" s="13"/>
      <c r="E94" s="18">
        <f>SUM(E80:E92)</f>
        <v>2480559</v>
      </c>
      <c r="F94" s="13"/>
      <c r="G94" s="18">
        <f>SUM(G80:G92)</f>
        <v>1018321</v>
      </c>
      <c r="H94" s="13"/>
      <c r="I94" s="18">
        <f>SUM(I80:I92)</f>
        <v>73331</v>
      </c>
      <c r="J94" s="13"/>
      <c r="K94" s="18">
        <f>SUM(K80:K92)</f>
        <v>931824</v>
      </c>
      <c r="L94" s="13"/>
      <c r="M94" s="18">
        <f>SUM(M80:M92)</f>
        <v>27568</v>
      </c>
      <c r="N94" s="13"/>
      <c r="O94" s="18">
        <f>SUM(O80:O92)</f>
        <v>1297369</v>
      </c>
      <c r="P94" s="13"/>
      <c r="Q94" s="13"/>
      <c r="R94" s="13"/>
      <c r="S94" s="13"/>
    </row>
    <row r="95" spans="1:19" s="16" customFormat="1" ht="13.5" customHeight="1">
      <c r="A95" s="13"/>
      <c r="B95" s="14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</row>
    <row r="96" spans="1:19" s="16" customFormat="1" ht="13.5" customHeight="1">
      <c r="A96" s="13" t="s">
        <v>11</v>
      </c>
      <c r="B96" s="14" t="s">
        <v>3</v>
      </c>
      <c r="C96" s="15">
        <f>SUM(E96:O96)</f>
        <v>35753166</v>
      </c>
      <c r="D96" s="13"/>
      <c r="E96" s="15">
        <f>SUM(E49+E77+E94)</f>
        <v>10937941</v>
      </c>
      <c r="F96" s="13"/>
      <c r="G96" s="15">
        <f>SUM(G49+G77+G94)</f>
        <v>4263913</v>
      </c>
      <c r="H96" s="13"/>
      <c r="I96" s="15">
        <f>SUM(I49+I77+I94)</f>
        <v>287248</v>
      </c>
      <c r="J96" s="13"/>
      <c r="K96" s="15">
        <f>SUM(K49+K77+K94)</f>
        <v>12112280</v>
      </c>
      <c r="L96" s="13"/>
      <c r="M96" s="15">
        <f>SUM(M49+M77+M94)</f>
        <v>608154</v>
      </c>
      <c r="N96" s="13"/>
      <c r="O96" s="15">
        <f>SUM(O49+O77+O94)</f>
        <v>7543630</v>
      </c>
      <c r="P96" s="13"/>
      <c r="Q96" s="13"/>
      <c r="R96" s="13"/>
      <c r="S96" s="13"/>
    </row>
    <row r="97" spans="1:19" s="16" customFormat="1" ht="13.5" customHeight="1">
      <c r="A97" s="13"/>
      <c r="B97" s="14"/>
      <c r="C97" s="13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3"/>
      <c r="Q97" s="13"/>
      <c r="R97" s="13"/>
      <c r="S97" s="13"/>
    </row>
    <row r="98" spans="1:19" s="16" customFormat="1" ht="13.5" customHeight="1">
      <c r="A98" s="13" t="s">
        <v>5</v>
      </c>
      <c r="B98" s="14" t="s">
        <v>3</v>
      </c>
      <c r="C98" s="13"/>
      <c r="D98" s="13"/>
      <c r="E98" s="13" t="s">
        <v>0</v>
      </c>
      <c r="F98" s="13"/>
      <c r="G98" s="13" t="s">
        <v>0</v>
      </c>
      <c r="H98" s="13"/>
      <c r="I98" s="13"/>
      <c r="J98" s="13"/>
      <c r="K98" s="13" t="s">
        <v>0</v>
      </c>
      <c r="L98" s="13"/>
      <c r="M98" s="13" t="s">
        <v>0</v>
      </c>
      <c r="N98" s="13"/>
      <c r="O98" s="13" t="s">
        <v>0</v>
      </c>
      <c r="P98" s="13"/>
      <c r="Q98" s="13"/>
      <c r="R98" s="13"/>
      <c r="S98" s="13"/>
    </row>
    <row r="99" spans="1:19" s="16" customFormat="1" ht="13.5" customHeight="1">
      <c r="A99" s="13" t="s">
        <v>30</v>
      </c>
      <c r="B99" s="14" t="s">
        <v>3</v>
      </c>
      <c r="C99" s="17">
        <f>SUM(E99:O99)</f>
        <v>3800</v>
      </c>
      <c r="D99" s="17"/>
      <c r="E99" s="13">
        <v>0</v>
      </c>
      <c r="F99" s="13"/>
      <c r="G99" s="13">
        <v>0</v>
      </c>
      <c r="H99" s="13"/>
      <c r="I99" s="13">
        <v>0</v>
      </c>
      <c r="J99" s="13"/>
      <c r="K99" s="13">
        <v>3800</v>
      </c>
      <c r="L99" s="17"/>
      <c r="M99" s="13">
        <v>0</v>
      </c>
      <c r="N99" s="13"/>
      <c r="O99" s="13">
        <v>0</v>
      </c>
      <c r="P99" s="13"/>
      <c r="Q99" s="13"/>
      <c r="R99" s="13"/>
      <c r="S99" s="13"/>
    </row>
    <row r="100" spans="1:19" s="16" customFormat="1" ht="13.5" customHeight="1">
      <c r="A100" s="13" t="s">
        <v>61</v>
      </c>
      <c r="B100" s="14"/>
      <c r="C100" s="15">
        <f>SUM(E100:O100)</f>
        <v>1272162</v>
      </c>
      <c r="D100" s="17"/>
      <c r="E100" s="15">
        <v>487503</v>
      </c>
      <c r="F100" s="13"/>
      <c r="G100" s="15">
        <v>210058</v>
      </c>
      <c r="H100" s="13"/>
      <c r="I100" s="15">
        <v>19619</v>
      </c>
      <c r="J100" s="13"/>
      <c r="K100" s="15">
        <v>149985</v>
      </c>
      <c r="L100" s="17"/>
      <c r="M100" s="15">
        <v>0</v>
      </c>
      <c r="N100" s="17"/>
      <c r="O100" s="15">
        <v>404997</v>
      </c>
      <c r="P100" s="13"/>
      <c r="Q100" s="13"/>
      <c r="R100" s="13"/>
      <c r="S100" s="13"/>
    </row>
    <row r="101" spans="1:19" s="16" customFormat="1" ht="13.5" customHeight="1">
      <c r="A101" s="13"/>
      <c r="B101" s="14"/>
      <c r="C101" s="13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3"/>
      <c r="Q101" s="13"/>
      <c r="R101" s="13"/>
      <c r="S101" s="13"/>
    </row>
    <row r="102" spans="1:19" s="16" customFormat="1" ht="13.5" customHeight="1">
      <c r="A102" s="13" t="s">
        <v>37</v>
      </c>
      <c r="B102" s="14" t="s">
        <v>3</v>
      </c>
      <c r="C102" s="15">
        <f>SUM(E102:O102)</f>
        <v>1275962</v>
      </c>
      <c r="D102" s="13"/>
      <c r="E102" s="15">
        <f>SUM(E99:E100)</f>
        <v>487503</v>
      </c>
      <c r="F102" s="13"/>
      <c r="G102" s="15">
        <f>SUM(G99:G100)</f>
        <v>210058</v>
      </c>
      <c r="H102" s="13"/>
      <c r="I102" s="15">
        <f>SUM(I99:I100)</f>
        <v>19619</v>
      </c>
      <c r="J102" s="13"/>
      <c r="K102" s="15">
        <f>SUM(K99:K100)</f>
        <v>153785</v>
      </c>
      <c r="L102" s="13"/>
      <c r="M102" s="15">
        <f>SUM(M99:M100)</f>
        <v>0</v>
      </c>
      <c r="N102" s="13"/>
      <c r="O102" s="15">
        <f>SUM(O99:O100)</f>
        <v>404997</v>
      </c>
      <c r="P102" s="13"/>
      <c r="Q102" s="13"/>
      <c r="R102" s="13"/>
      <c r="S102" s="13"/>
    </row>
    <row r="103" spans="1:19" s="16" customFormat="1" ht="13.5" customHeight="1">
      <c r="A103" s="13"/>
      <c r="B103" s="14" t="s">
        <v>3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</row>
    <row r="104" spans="1:19" s="16" customFormat="1" ht="13.5" customHeight="1">
      <c r="A104" s="13" t="s">
        <v>6</v>
      </c>
      <c r="B104" s="14" t="s">
        <v>3</v>
      </c>
      <c r="C104" s="13"/>
      <c r="D104" s="13" t="s">
        <v>3</v>
      </c>
      <c r="E104" s="13"/>
      <c r="F104" s="13"/>
      <c r="G104" s="13"/>
      <c r="H104" s="13"/>
      <c r="I104" s="13"/>
      <c r="J104" s="13"/>
      <c r="K104" s="13"/>
      <c r="L104" s="13" t="s">
        <v>3</v>
      </c>
      <c r="M104" s="13" t="s">
        <v>3</v>
      </c>
      <c r="N104" s="13" t="s">
        <v>3</v>
      </c>
      <c r="O104" s="13" t="s">
        <v>3</v>
      </c>
      <c r="P104" s="13"/>
      <c r="Q104" s="13"/>
      <c r="R104" s="13"/>
      <c r="S104" s="13"/>
    </row>
    <row r="105" spans="1:19" s="16" customFormat="1" ht="13.5" customHeight="1">
      <c r="A105" s="13" t="s">
        <v>12</v>
      </c>
      <c r="B105" s="14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</row>
    <row r="106" spans="1:19" s="16" customFormat="1" ht="13.5" customHeight="1">
      <c r="A106" s="13" t="s">
        <v>20</v>
      </c>
      <c r="B106" s="14"/>
      <c r="C106" s="17">
        <f>SUM(E106:O106)</f>
        <v>67690</v>
      </c>
      <c r="D106" s="13"/>
      <c r="E106" s="17">
        <v>42550</v>
      </c>
      <c r="F106" s="13"/>
      <c r="G106" s="17">
        <v>18025</v>
      </c>
      <c r="H106" s="13"/>
      <c r="I106" s="17">
        <v>0</v>
      </c>
      <c r="J106" s="13"/>
      <c r="K106" s="17">
        <v>7115</v>
      </c>
      <c r="L106" s="13"/>
      <c r="M106" s="17">
        <v>0</v>
      </c>
      <c r="N106" s="13"/>
      <c r="O106" s="17">
        <v>0</v>
      </c>
      <c r="P106" s="13"/>
      <c r="Q106" s="13"/>
      <c r="R106" s="13"/>
      <c r="S106" s="13"/>
    </row>
    <row r="107" spans="1:19" s="16" customFormat="1" ht="13.5" customHeight="1">
      <c r="A107" s="13" t="s">
        <v>136</v>
      </c>
      <c r="B107" s="14"/>
      <c r="C107" s="18">
        <f>SUM(E107:O107)</f>
        <v>625835</v>
      </c>
      <c r="D107" s="13"/>
      <c r="E107" s="18">
        <v>0</v>
      </c>
      <c r="F107" s="13"/>
      <c r="G107" s="18">
        <v>0</v>
      </c>
      <c r="H107" s="13"/>
      <c r="I107" s="18">
        <v>0</v>
      </c>
      <c r="J107" s="13"/>
      <c r="K107" s="18">
        <v>8049</v>
      </c>
      <c r="L107" s="13"/>
      <c r="M107" s="18">
        <v>617786</v>
      </c>
      <c r="N107" s="13"/>
      <c r="O107" s="18">
        <v>0</v>
      </c>
      <c r="P107" s="13"/>
      <c r="Q107" s="13"/>
      <c r="R107" s="13"/>
      <c r="S107" s="13"/>
    </row>
    <row r="108" spans="1:19" s="16" customFormat="1" ht="13.5" customHeight="1">
      <c r="A108" s="13"/>
      <c r="B108" s="14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</row>
    <row r="109" spans="1:19" s="16" customFormat="1" ht="13.5" customHeight="1">
      <c r="A109" s="13" t="s">
        <v>13</v>
      </c>
      <c r="B109" s="14"/>
      <c r="C109" s="15">
        <f>SUM(E109:O109)</f>
        <v>693525</v>
      </c>
      <c r="D109" s="13"/>
      <c r="E109" s="15">
        <f>SUM(E106:E108)</f>
        <v>42550</v>
      </c>
      <c r="F109" s="13"/>
      <c r="G109" s="15">
        <f>SUM(G106:G108)</f>
        <v>18025</v>
      </c>
      <c r="H109" s="13"/>
      <c r="I109" s="15">
        <f>SUM(I106:I108)</f>
        <v>0</v>
      </c>
      <c r="J109" s="13"/>
      <c r="K109" s="15">
        <f>SUM(K106:K108)</f>
        <v>15164</v>
      </c>
      <c r="L109" s="13"/>
      <c r="M109" s="15">
        <f>SUM(M106:M108)</f>
        <v>617786</v>
      </c>
      <c r="N109" s="13"/>
      <c r="O109" s="15">
        <f>SUM(O106:O108)</f>
        <v>0</v>
      </c>
      <c r="P109" s="13"/>
      <c r="Q109" s="13"/>
      <c r="R109" s="13"/>
      <c r="S109" s="13"/>
    </row>
    <row r="110" spans="1:19" s="16" customFormat="1" ht="13.5" customHeight="1">
      <c r="A110" s="13"/>
      <c r="B110" s="14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</row>
    <row r="111" spans="1:19" s="16" customFormat="1" ht="13.5" customHeight="1">
      <c r="A111" s="13" t="s">
        <v>14</v>
      </c>
      <c r="B111" s="14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</row>
    <row r="112" spans="1:19" s="16" customFormat="1" ht="13.5" customHeight="1">
      <c r="A112" s="13" t="s">
        <v>117</v>
      </c>
      <c r="B112" s="14"/>
      <c r="C112" s="13">
        <f>SUM(E112:O112)</f>
        <v>15138</v>
      </c>
      <c r="D112" s="13"/>
      <c r="E112" s="13">
        <v>0</v>
      </c>
      <c r="F112" s="13"/>
      <c r="G112" s="13">
        <v>0</v>
      </c>
      <c r="H112" s="13"/>
      <c r="I112" s="13">
        <v>0</v>
      </c>
      <c r="J112" s="13"/>
      <c r="K112" s="13">
        <v>15138</v>
      </c>
      <c r="L112" s="13"/>
      <c r="M112" s="13">
        <v>0</v>
      </c>
      <c r="N112" s="13"/>
      <c r="O112" s="13">
        <v>0</v>
      </c>
      <c r="P112" s="13"/>
      <c r="Q112" s="13"/>
      <c r="R112" s="13"/>
      <c r="S112" s="13"/>
    </row>
    <row r="113" spans="1:19" s="16" customFormat="1" ht="13.5" customHeight="1">
      <c r="A113" s="13" t="s">
        <v>65</v>
      </c>
      <c r="B113" s="14"/>
      <c r="C113" s="13">
        <f>SUM(E113:O113)</f>
        <v>28800</v>
      </c>
      <c r="D113" s="13"/>
      <c r="E113" s="13">
        <v>20000</v>
      </c>
      <c r="F113" s="13"/>
      <c r="G113" s="13">
        <v>8800</v>
      </c>
      <c r="H113" s="13"/>
      <c r="I113" s="13">
        <v>0</v>
      </c>
      <c r="J113" s="13"/>
      <c r="K113" s="13">
        <v>0</v>
      </c>
      <c r="L113" s="13"/>
      <c r="M113" s="13">
        <v>0</v>
      </c>
      <c r="N113" s="13"/>
      <c r="O113" s="13">
        <v>0</v>
      </c>
      <c r="P113" s="13"/>
      <c r="Q113" s="13"/>
      <c r="R113" s="13"/>
      <c r="S113" s="13"/>
    </row>
    <row r="114" spans="1:19" s="16" customFormat="1" ht="13.5" customHeight="1">
      <c r="A114" s="13" t="s">
        <v>66</v>
      </c>
      <c r="B114" s="14"/>
      <c r="C114" s="18">
        <f>SUM(E114:O114)</f>
        <v>470207</v>
      </c>
      <c r="D114" s="13"/>
      <c r="E114" s="18">
        <v>80551</v>
      </c>
      <c r="F114" s="13"/>
      <c r="G114" s="18">
        <v>33340</v>
      </c>
      <c r="H114" s="13"/>
      <c r="I114" s="18">
        <v>38</v>
      </c>
      <c r="J114" s="13"/>
      <c r="K114" s="18">
        <v>356278</v>
      </c>
      <c r="L114" s="13"/>
      <c r="M114" s="18">
        <v>0</v>
      </c>
      <c r="N114" s="13"/>
      <c r="O114" s="18">
        <v>0</v>
      </c>
      <c r="P114" s="13"/>
      <c r="Q114" s="13"/>
      <c r="R114" s="13"/>
      <c r="S114" s="13"/>
    </row>
    <row r="115" spans="1:19" s="16" customFormat="1" ht="13.5" customHeight="1">
      <c r="A115" s="13"/>
      <c r="B115" s="14"/>
      <c r="C115" s="17"/>
      <c r="D115" s="13"/>
      <c r="E115" s="17"/>
      <c r="F115" s="13"/>
      <c r="G115" s="17"/>
      <c r="H115" s="13"/>
      <c r="I115" s="17"/>
      <c r="J115" s="13"/>
      <c r="K115" s="17"/>
      <c r="L115" s="13"/>
      <c r="M115" s="17"/>
      <c r="N115" s="13"/>
      <c r="O115" s="17"/>
      <c r="P115" s="13"/>
      <c r="Q115" s="13"/>
      <c r="R115" s="13"/>
      <c r="S115" s="13"/>
    </row>
    <row r="116" spans="1:19" s="16" customFormat="1" ht="13.5" customHeight="1">
      <c r="A116" s="13" t="s">
        <v>15</v>
      </c>
      <c r="B116" s="14"/>
      <c r="C116" s="15">
        <f>SUM(E116:O116)</f>
        <v>514145</v>
      </c>
      <c r="D116" s="13"/>
      <c r="E116" s="15">
        <f>SUM(E112:E115)</f>
        <v>100551</v>
      </c>
      <c r="F116" s="13"/>
      <c r="G116" s="15">
        <f>SUM(G112:G115)</f>
        <v>42140</v>
      </c>
      <c r="H116" s="13"/>
      <c r="I116" s="15">
        <f>SUM(I112:I115)</f>
        <v>38</v>
      </c>
      <c r="J116" s="13"/>
      <c r="K116" s="15">
        <f>SUM(K112:K115)</f>
        <v>371416</v>
      </c>
      <c r="L116" s="13"/>
      <c r="M116" s="15">
        <f>SUM(M112:M115)</f>
        <v>0</v>
      </c>
      <c r="N116" s="13"/>
      <c r="O116" s="15">
        <f>SUM(O112:O115)</f>
        <v>0</v>
      </c>
      <c r="P116" s="13"/>
      <c r="Q116" s="13"/>
      <c r="R116" s="13"/>
      <c r="S116" s="13"/>
    </row>
    <row r="117" spans="1:19" s="16" customFormat="1" ht="13.5" customHeight="1">
      <c r="A117" s="13"/>
      <c r="B117" s="14"/>
      <c r="C117" s="17"/>
      <c r="D117" s="13"/>
      <c r="E117" s="17"/>
      <c r="F117" s="13"/>
      <c r="G117" s="17"/>
      <c r="H117" s="13"/>
      <c r="I117" s="17"/>
      <c r="J117" s="13"/>
      <c r="K117" s="17"/>
      <c r="L117" s="13"/>
      <c r="M117" s="17"/>
      <c r="N117" s="13"/>
      <c r="O117" s="17"/>
      <c r="P117" s="13"/>
      <c r="Q117" s="13"/>
      <c r="R117" s="13"/>
      <c r="S117" s="13"/>
    </row>
    <row r="118" spans="1:19" s="16" customFormat="1" ht="13.5" customHeight="1">
      <c r="A118" s="13" t="s">
        <v>138</v>
      </c>
      <c r="B118" s="14"/>
      <c r="C118" s="18">
        <f>SUM(E118:O118)</f>
        <v>93937</v>
      </c>
      <c r="D118" s="13"/>
      <c r="E118" s="18">
        <v>43582</v>
      </c>
      <c r="F118" s="13"/>
      <c r="G118" s="18">
        <v>19176</v>
      </c>
      <c r="H118" s="13"/>
      <c r="I118" s="18">
        <v>0</v>
      </c>
      <c r="J118" s="13"/>
      <c r="K118" s="18">
        <v>713</v>
      </c>
      <c r="L118" s="13"/>
      <c r="M118" s="18">
        <v>0</v>
      </c>
      <c r="N118" s="13"/>
      <c r="O118" s="18">
        <v>30466</v>
      </c>
      <c r="P118" s="13"/>
      <c r="Q118" s="13"/>
      <c r="R118" s="13"/>
      <c r="S118" s="13"/>
    </row>
    <row r="119" spans="1:19" s="16" customFormat="1" ht="13.5" customHeight="1">
      <c r="A119" s="13"/>
      <c r="B119" s="14"/>
      <c r="C119" s="17"/>
      <c r="D119" s="13"/>
      <c r="E119" s="17"/>
      <c r="F119" s="13"/>
      <c r="G119" s="17"/>
      <c r="H119" s="13"/>
      <c r="I119" s="17"/>
      <c r="J119" s="13"/>
      <c r="K119" s="17"/>
      <c r="L119" s="13"/>
      <c r="M119" s="17"/>
      <c r="N119" s="13"/>
      <c r="O119" s="17"/>
      <c r="P119" s="13"/>
      <c r="Q119" s="13"/>
      <c r="R119" s="13"/>
      <c r="S119" s="13"/>
    </row>
    <row r="120" spans="1:19" s="16" customFormat="1" ht="13.5" customHeight="1">
      <c r="A120" s="13" t="s">
        <v>67</v>
      </c>
      <c r="B120" s="14"/>
      <c r="C120" s="18">
        <f>SUM(E120:O120)</f>
        <v>14400</v>
      </c>
      <c r="D120" s="13"/>
      <c r="E120" s="18">
        <v>10000</v>
      </c>
      <c r="F120" s="13"/>
      <c r="G120" s="18">
        <v>4400</v>
      </c>
      <c r="H120" s="13"/>
      <c r="I120" s="18">
        <v>0</v>
      </c>
      <c r="J120" s="13"/>
      <c r="K120" s="18">
        <v>0</v>
      </c>
      <c r="L120" s="13"/>
      <c r="M120" s="18">
        <v>0</v>
      </c>
      <c r="N120" s="13"/>
      <c r="O120" s="18">
        <v>0</v>
      </c>
      <c r="P120" s="13"/>
      <c r="Q120" s="13"/>
      <c r="R120" s="13"/>
      <c r="S120" s="13"/>
    </row>
    <row r="121" spans="1:19" s="16" customFormat="1" ht="13.5" customHeight="1">
      <c r="A121" s="13"/>
      <c r="B121" s="14"/>
      <c r="C121" s="17"/>
      <c r="D121" s="13"/>
      <c r="E121" s="17"/>
      <c r="F121" s="13"/>
      <c r="G121" s="17"/>
      <c r="H121" s="13"/>
      <c r="I121" s="17"/>
      <c r="J121" s="13"/>
      <c r="K121" s="17"/>
      <c r="L121" s="13"/>
      <c r="M121" s="17"/>
      <c r="N121" s="13"/>
      <c r="O121" s="17"/>
      <c r="P121" s="13"/>
      <c r="Q121" s="13"/>
      <c r="R121" s="13"/>
      <c r="S121" s="13"/>
    </row>
    <row r="122" spans="1:19" s="16" customFormat="1" ht="13.5" customHeight="1">
      <c r="A122" s="13" t="s">
        <v>137</v>
      </c>
      <c r="B122" s="14"/>
      <c r="C122" s="18">
        <f>SUM(E122:O122)</f>
        <v>20222</v>
      </c>
      <c r="D122" s="13"/>
      <c r="E122" s="18">
        <v>14043</v>
      </c>
      <c r="F122" s="13"/>
      <c r="G122" s="18">
        <v>6179</v>
      </c>
      <c r="H122" s="13"/>
      <c r="I122" s="18">
        <v>0</v>
      </c>
      <c r="J122" s="13"/>
      <c r="K122" s="18">
        <v>0</v>
      </c>
      <c r="L122" s="13"/>
      <c r="M122" s="18">
        <v>0</v>
      </c>
      <c r="N122" s="13"/>
      <c r="O122" s="18">
        <v>0</v>
      </c>
      <c r="P122" s="13"/>
      <c r="Q122" s="13"/>
      <c r="R122" s="13"/>
      <c r="S122" s="13"/>
    </row>
    <row r="123" spans="1:19" s="16" customFormat="1" ht="13.5" customHeight="1">
      <c r="A123" s="13"/>
      <c r="B123" s="14"/>
      <c r="C123" s="17"/>
      <c r="D123" s="13"/>
      <c r="E123" s="17"/>
      <c r="F123" s="13"/>
      <c r="G123" s="17"/>
      <c r="H123" s="13"/>
      <c r="I123" s="17"/>
      <c r="J123" s="13"/>
      <c r="K123" s="17"/>
      <c r="L123" s="13"/>
      <c r="M123" s="17"/>
      <c r="N123" s="13"/>
      <c r="O123" s="17"/>
      <c r="P123" s="13"/>
      <c r="Q123" s="13"/>
      <c r="R123" s="13"/>
      <c r="S123" s="13"/>
    </row>
    <row r="124" spans="1:19" s="16" customFormat="1" ht="13.5" customHeight="1">
      <c r="A124" s="13" t="s">
        <v>46</v>
      </c>
      <c r="B124" s="14"/>
      <c r="C124" s="17"/>
      <c r="D124" s="13"/>
      <c r="E124" s="17"/>
      <c r="F124" s="13"/>
      <c r="G124" s="17"/>
      <c r="H124" s="13"/>
      <c r="I124" s="17"/>
      <c r="J124" s="13"/>
      <c r="K124" s="17"/>
      <c r="L124" s="13"/>
      <c r="M124" s="17"/>
      <c r="N124" s="13"/>
      <c r="O124" s="17"/>
      <c r="P124" s="13"/>
      <c r="Q124" s="13"/>
      <c r="R124" s="13"/>
      <c r="S124" s="13"/>
    </row>
    <row r="125" spans="1:19" s="16" customFormat="1" ht="13.5" customHeight="1">
      <c r="A125" s="13" t="s">
        <v>44</v>
      </c>
      <c r="B125" s="14"/>
      <c r="C125" s="17">
        <f>SUM(E125:O125)</f>
        <v>7876</v>
      </c>
      <c r="D125" s="13"/>
      <c r="E125" s="17">
        <v>5000</v>
      </c>
      <c r="F125" s="13"/>
      <c r="G125" s="17">
        <v>2200</v>
      </c>
      <c r="H125" s="13"/>
      <c r="I125" s="17">
        <v>81</v>
      </c>
      <c r="J125" s="13"/>
      <c r="K125" s="17">
        <v>595</v>
      </c>
      <c r="L125" s="13"/>
      <c r="M125" s="17">
        <v>0</v>
      </c>
      <c r="N125" s="13"/>
      <c r="O125" s="17">
        <v>0</v>
      </c>
      <c r="P125" s="13"/>
      <c r="Q125" s="13"/>
      <c r="R125" s="13"/>
      <c r="S125" s="13"/>
    </row>
    <row r="126" spans="1:19" s="16" customFormat="1" ht="13.5" customHeight="1">
      <c r="A126" s="13" t="s">
        <v>118</v>
      </c>
      <c r="B126" s="14"/>
      <c r="C126" s="18">
        <f>SUM(E126:O126)</f>
        <v>146</v>
      </c>
      <c r="D126" s="13"/>
      <c r="E126" s="18">
        <v>0</v>
      </c>
      <c r="F126" s="13"/>
      <c r="G126" s="18">
        <v>0</v>
      </c>
      <c r="H126" s="13"/>
      <c r="I126" s="18">
        <v>0</v>
      </c>
      <c r="J126" s="13"/>
      <c r="K126" s="18">
        <v>146</v>
      </c>
      <c r="L126" s="13"/>
      <c r="M126" s="18">
        <v>0</v>
      </c>
      <c r="N126" s="13"/>
      <c r="O126" s="18">
        <v>0</v>
      </c>
      <c r="P126" s="13"/>
      <c r="Q126" s="13"/>
      <c r="R126" s="13"/>
      <c r="S126" s="13"/>
    </row>
    <row r="127" spans="1:19" s="16" customFormat="1" ht="13.5" customHeight="1">
      <c r="A127" s="13" t="s">
        <v>0</v>
      </c>
      <c r="B127" s="14"/>
      <c r="C127" s="17"/>
      <c r="D127" s="13"/>
      <c r="E127" s="17"/>
      <c r="F127" s="13"/>
      <c r="G127" s="17"/>
      <c r="H127" s="13"/>
      <c r="I127" s="17"/>
      <c r="J127" s="13"/>
      <c r="K127" s="17"/>
      <c r="L127" s="13"/>
      <c r="M127" s="17"/>
      <c r="N127" s="13"/>
      <c r="O127" s="17"/>
      <c r="P127" s="13"/>
      <c r="Q127" s="13"/>
      <c r="R127" s="13"/>
      <c r="S127" s="13"/>
    </row>
    <row r="128" spans="1:19" s="16" customFormat="1" ht="13.5" customHeight="1">
      <c r="A128" s="13" t="s">
        <v>58</v>
      </c>
      <c r="B128" s="14"/>
      <c r="C128" s="18">
        <f>SUM(E128:O128)</f>
        <v>8022</v>
      </c>
      <c r="D128" s="13"/>
      <c r="E128" s="18">
        <f>SUM(E125:E127)</f>
        <v>5000</v>
      </c>
      <c r="F128" s="13"/>
      <c r="G128" s="18">
        <f>SUM(G125:G127)</f>
        <v>2200</v>
      </c>
      <c r="H128" s="13"/>
      <c r="I128" s="18">
        <f>SUM(I125:I127)</f>
        <v>81</v>
      </c>
      <c r="J128" s="13"/>
      <c r="K128" s="18">
        <f>SUM(K125:K127)</f>
        <v>741</v>
      </c>
      <c r="L128" s="13"/>
      <c r="M128" s="18">
        <f>SUM(M125:M127)</f>
        <v>0</v>
      </c>
      <c r="N128" s="13"/>
      <c r="O128" s="18">
        <f>SUM(O125:O127)</f>
        <v>0</v>
      </c>
      <c r="P128" s="13"/>
      <c r="Q128" s="13"/>
      <c r="R128" s="13"/>
      <c r="S128" s="13"/>
    </row>
    <row r="129" spans="1:19" s="16" customFormat="1" ht="13.5" customHeight="1">
      <c r="A129" s="13"/>
      <c r="B129" s="14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</row>
    <row r="130" spans="1:19" s="16" customFormat="1" ht="13.5" customHeight="1">
      <c r="A130" s="13" t="s">
        <v>38</v>
      </c>
      <c r="B130" s="14" t="s">
        <v>3</v>
      </c>
      <c r="C130" s="15">
        <f>SUM(E130:O130)</f>
        <v>1344251</v>
      </c>
      <c r="D130" s="13"/>
      <c r="E130" s="15">
        <f>SUM(E109+E116+E128+E120+E118+E122)</f>
        <v>215726</v>
      </c>
      <c r="F130" s="13" t="s">
        <v>0</v>
      </c>
      <c r="G130" s="15">
        <f>SUM(G109+G116+G128+G120+G118+G122)</f>
        <v>92120</v>
      </c>
      <c r="H130" s="13"/>
      <c r="I130" s="15">
        <f>SUM(I109+I116+I128+I120+I118+I122)</f>
        <v>119</v>
      </c>
      <c r="J130" s="13"/>
      <c r="K130" s="15">
        <f>SUM(K109+K116+K128+K120+K118+K122)</f>
        <v>388034</v>
      </c>
      <c r="L130" s="13"/>
      <c r="M130" s="15">
        <f>SUM(M109+M116+M128+M120+M118+M122)</f>
        <v>617786</v>
      </c>
      <c r="N130" s="13"/>
      <c r="O130" s="15">
        <f>SUM(O109+O116+O128+O120+O118+O122)</f>
        <v>30466</v>
      </c>
      <c r="P130" s="13"/>
      <c r="Q130" s="13"/>
      <c r="R130" s="13"/>
      <c r="S130" s="13"/>
    </row>
    <row r="131" spans="1:19" s="16" customFormat="1" ht="13.5" customHeight="1">
      <c r="A131" s="17"/>
      <c r="B131" s="25"/>
      <c r="C131" s="13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3"/>
      <c r="R131" s="13"/>
      <c r="S131" s="13"/>
    </row>
    <row r="132" spans="1:19" s="16" customFormat="1" ht="13.5" customHeight="1">
      <c r="A132" s="13" t="s">
        <v>7</v>
      </c>
      <c r="B132" s="14" t="s">
        <v>3</v>
      </c>
      <c r="C132" s="13"/>
      <c r="D132" s="13" t="s">
        <v>3</v>
      </c>
      <c r="E132" s="13" t="s">
        <v>3</v>
      </c>
      <c r="F132" s="13" t="s">
        <v>3</v>
      </c>
      <c r="G132" s="13" t="s">
        <v>3</v>
      </c>
      <c r="H132" s="13" t="s">
        <v>3</v>
      </c>
      <c r="I132" s="13" t="s">
        <v>3</v>
      </c>
      <c r="J132" s="13" t="s">
        <v>3</v>
      </c>
      <c r="K132" s="13" t="s">
        <v>3</v>
      </c>
      <c r="L132" s="13" t="s">
        <v>3</v>
      </c>
      <c r="M132" s="13" t="s">
        <v>3</v>
      </c>
      <c r="N132" s="13" t="s">
        <v>3</v>
      </c>
      <c r="O132" s="13" t="s">
        <v>3</v>
      </c>
      <c r="P132" s="13"/>
      <c r="Q132" s="13"/>
      <c r="R132" s="13"/>
      <c r="S132" s="13"/>
    </row>
    <row r="133" spans="1:19" s="16" customFormat="1" ht="13.5" customHeight="1">
      <c r="A133" s="13" t="s">
        <v>31</v>
      </c>
      <c r="B133" s="14" t="s">
        <v>3</v>
      </c>
      <c r="C133" s="13">
        <f aca="true" t="shared" si="3" ref="C133:C145">SUM(E133:O133)</f>
        <v>211385</v>
      </c>
      <c r="D133" s="13"/>
      <c r="E133" s="13">
        <v>62500</v>
      </c>
      <c r="F133" s="13"/>
      <c r="G133" s="13">
        <v>0</v>
      </c>
      <c r="H133" s="13"/>
      <c r="I133" s="13">
        <v>10707</v>
      </c>
      <c r="J133" s="13"/>
      <c r="K133" s="13">
        <v>132080</v>
      </c>
      <c r="L133" s="13"/>
      <c r="M133" s="13">
        <v>6098</v>
      </c>
      <c r="N133" s="13"/>
      <c r="O133" s="13">
        <v>0</v>
      </c>
      <c r="P133" s="13"/>
      <c r="Q133" s="13"/>
      <c r="R133" s="13"/>
      <c r="S133" s="13"/>
    </row>
    <row r="134" spans="1:19" s="16" customFormat="1" ht="13.5" customHeight="1">
      <c r="A134" s="13" t="s">
        <v>119</v>
      </c>
      <c r="B134" s="14" t="s">
        <v>3</v>
      </c>
      <c r="C134" s="13">
        <f t="shared" si="3"/>
        <v>248385</v>
      </c>
      <c r="D134" s="13"/>
      <c r="E134" s="13">
        <v>169398</v>
      </c>
      <c r="F134" s="13"/>
      <c r="G134" s="13">
        <v>74535</v>
      </c>
      <c r="H134" s="13"/>
      <c r="I134" s="13">
        <v>0</v>
      </c>
      <c r="J134" s="13"/>
      <c r="K134" s="13">
        <v>4452</v>
      </c>
      <c r="L134" s="13"/>
      <c r="M134" s="13">
        <v>0</v>
      </c>
      <c r="N134" s="13"/>
      <c r="O134" s="13">
        <v>0</v>
      </c>
      <c r="P134" s="13"/>
      <c r="Q134" s="13"/>
      <c r="R134" s="13"/>
      <c r="S134" s="13"/>
    </row>
    <row r="135" spans="1:19" s="16" customFormat="1" ht="13.5" customHeight="1">
      <c r="A135" s="13" t="s">
        <v>72</v>
      </c>
      <c r="B135" s="14"/>
      <c r="C135" s="13">
        <f t="shared" si="3"/>
        <v>240458</v>
      </c>
      <c r="D135" s="13"/>
      <c r="E135" s="13">
        <v>154200</v>
      </c>
      <c r="F135" s="13"/>
      <c r="G135" s="13">
        <v>67848</v>
      </c>
      <c r="H135" s="13"/>
      <c r="I135" s="13">
        <v>16337</v>
      </c>
      <c r="J135" s="13"/>
      <c r="K135" s="13">
        <v>2073</v>
      </c>
      <c r="L135" s="13"/>
      <c r="M135" s="13">
        <v>0</v>
      </c>
      <c r="N135" s="13"/>
      <c r="O135" s="13">
        <v>0</v>
      </c>
      <c r="P135" s="13"/>
      <c r="Q135" s="13"/>
      <c r="R135" s="13"/>
      <c r="S135" s="13"/>
    </row>
    <row r="136" spans="1:19" s="16" customFormat="1" ht="13.5" customHeight="1">
      <c r="A136" s="13" t="s">
        <v>70</v>
      </c>
      <c r="B136" s="14"/>
      <c r="C136" s="13">
        <f t="shared" si="3"/>
        <v>293203</v>
      </c>
      <c r="D136" s="13"/>
      <c r="E136" s="13">
        <v>166746</v>
      </c>
      <c r="F136" s="13"/>
      <c r="G136" s="13">
        <v>70357</v>
      </c>
      <c r="H136" s="13"/>
      <c r="I136" s="13">
        <v>0</v>
      </c>
      <c r="J136" s="13"/>
      <c r="K136" s="13">
        <v>56100</v>
      </c>
      <c r="L136" s="13"/>
      <c r="M136" s="13">
        <v>0</v>
      </c>
      <c r="N136" s="13"/>
      <c r="O136" s="13">
        <v>0</v>
      </c>
      <c r="P136" s="13"/>
      <c r="Q136" s="13"/>
      <c r="R136" s="13"/>
      <c r="S136" s="13"/>
    </row>
    <row r="137" spans="1:19" s="16" customFormat="1" ht="13.5" customHeight="1">
      <c r="A137" s="13" t="s">
        <v>32</v>
      </c>
      <c r="B137" s="14" t="s">
        <v>3</v>
      </c>
      <c r="C137" s="13">
        <f t="shared" si="3"/>
        <v>534653</v>
      </c>
      <c r="D137" s="13"/>
      <c r="E137" s="13">
        <v>248256</v>
      </c>
      <c r="F137" s="13"/>
      <c r="G137" s="13">
        <v>109233</v>
      </c>
      <c r="H137" s="13"/>
      <c r="I137" s="13">
        <v>764</v>
      </c>
      <c r="J137" s="13"/>
      <c r="K137" s="13">
        <v>167050</v>
      </c>
      <c r="L137" s="13"/>
      <c r="M137" s="13">
        <v>9350</v>
      </c>
      <c r="N137" s="13"/>
      <c r="O137" s="13">
        <v>0</v>
      </c>
      <c r="P137" s="13"/>
      <c r="Q137" s="13"/>
      <c r="R137" s="13"/>
      <c r="S137" s="13"/>
    </row>
    <row r="138" spans="1:19" s="16" customFormat="1" ht="13.5" customHeight="1">
      <c r="A138" s="13" t="s">
        <v>73</v>
      </c>
      <c r="B138" s="14"/>
      <c r="C138" s="13">
        <f t="shared" si="3"/>
        <v>6735</v>
      </c>
      <c r="D138" s="13"/>
      <c r="E138" s="13">
        <v>1275</v>
      </c>
      <c r="F138" s="13"/>
      <c r="G138" s="13">
        <v>0</v>
      </c>
      <c r="H138" s="13"/>
      <c r="I138" s="13">
        <v>772</v>
      </c>
      <c r="J138" s="13"/>
      <c r="K138" s="13">
        <v>4688</v>
      </c>
      <c r="L138" s="13"/>
      <c r="M138" s="13">
        <v>0</v>
      </c>
      <c r="N138" s="13"/>
      <c r="O138" s="13">
        <v>0</v>
      </c>
      <c r="P138" s="13"/>
      <c r="Q138" s="13"/>
      <c r="R138" s="13"/>
      <c r="S138" s="13"/>
    </row>
    <row r="139" spans="1:19" s="16" customFormat="1" ht="13.5" customHeight="1">
      <c r="A139" s="13" t="s">
        <v>71</v>
      </c>
      <c r="B139" s="14"/>
      <c r="C139" s="13">
        <f t="shared" si="3"/>
        <v>136773</v>
      </c>
      <c r="D139" s="13"/>
      <c r="E139" s="13">
        <v>47832</v>
      </c>
      <c r="F139" s="13"/>
      <c r="G139" s="13">
        <v>20158</v>
      </c>
      <c r="H139" s="13"/>
      <c r="I139" s="13">
        <v>0</v>
      </c>
      <c r="J139" s="13"/>
      <c r="K139" s="13">
        <v>67479</v>
      </c>
      <c r="L139" s="13"/>
      <c r="M139" s="13">
        <v>1304</v>
      </c>
      <c r="N139" s="13"/>
      <c r="O139" s="13">
        <v>0</v>
      </c>
      <c r="P139" s="13"/>
      <c r="Q139" s="13"/>
      <c r="R139" s="13"/>
      <c r="S139" s="13"/>
    </row>
    <row r="140" spans="1:19" s="16" customFormat="1" ht="13.5" customHeight="1">
      <c r="A140" s="13" t="s">
        <v>33</v>
      </c>
      <c r="B140" s="14" t="s">
        <v>3</v>
      </c>
      <c r="C140" s="13">
        <f t="shared" si="3"/>
        <v>245283</v>
      </c>
      <c r="D140" s="13"/>
      <c r="E140" s="13">
        <v>157767</v>
      </c>
      <c r="F140" s="13"/>
      <c r="G140" s="13">
        <v>69418</v>
      </c>
      <c r="H140" s="13"/>
      <c r="I140" s="13">
        <v>1929</v>
      </c>
      <c r="J140" s="13"/>
      <c r="K140" s="13">
        <v>15746</v>
      </c>
      <c r="L140" s="13"/>
      <c r="M140" s="13">
        <v>423</v>
      </c>
      <c r="N140" s="13"/>
      <c r="O140" s="13">
        <v>0</v>
      </c>
      <c r="P140" s="13"/>
      <c r="Q140" s="13"/>
      <c r="R140" s="13"/>
      <c r="S140" s="13"/>
    </row>
    <row r="141" spans="1:19" s="16" customFormat="1" ht="13.5" customHeight="1">
      <c r="A141" s="13" t="s">
        <v>34</v>
      </c>
      <c r="B141" s="14" t="s">
        <v>3</v>
      </c>
      <c r="C141" s="13">
        <f t="shared" si="3"/>
        <v>67717</v>
      </c>
      <c r="D141" s="13"/>
      <c r="E141" s="13">
        <v>39867</v>
      </c>
      <c r="F141" s="13"/>
      <c r="G141" s="13">
        <v>17541</v>
      </c>
      <c r="H141" s="13"/>
      <c r="I141" s="13">
        <v>1790</v>
      </c>
      <c r="J141" s="13"/>
      <c r="K141" s="13">
        <v>8519</v>
      </c>
      <c r="L141" s="13"/>
      <c r="M141" s="13">
        <v>0</v>
      </c>
      <c r="N141" s="13"/>
      <c r="O141" s="13">
        <v>0</v>
      </c>
      <c r="P141" s="13"/>
      <c r="Q141" s="13"/>
      <c r="R141" s="13"/>
      <c r="S141" s="13"/>
    </row>
    <row r="142" spans="1:19" s="16" customFormat="1" ht="13.5" customHeight="1">
      <c r="A142" s="13" t="s">
        <v>35</v>
      </c>
      <c r="B142" s="14"/>
      <c r="C142" s="13">
        <f t="shared" si="3"/>
        <v>748276</v>
      </c>
      <c r="D142" s="13"/>
      <c r="E142" s="13">
        <v>382392</v>
      </c>
      <c r="F142" s="13"/>
      <c r="G142" s="13">
        <v>125863</v>
      </c>
      <c r="H142" s="13"/>
      <c r="I142" s="13">
        <v>11623</v>
      </c>
      <c r="J142" s="13"/>
      <c r="K142" s="13">
        <v>225598</v>
      </c>
      <c r="L142" s="13"/>
      <c r="M142" s="13">
        <v>2800</v>
      </c>
      <c r="N142" s="13"/>
      <c r="O142" s="13">
        <v>0</v>
      </c>
      <c r="P142" s="13"/>
      <c r="Q142" s="13"/>
      <c r="R142" s="13"/>
      <c r="S142" s="13"/>
    </row>
    <row r="143" spans="1:19" s="16" customFormat="1" ht="13.5" customHeight="1">
      <c r="A143" s="13" t="s">
        <v>36</v>
      </c>
      <c r="B143" s="14"/>
      <c r="C143" s="13">
        <f t="shared" si="3"/>
        <v>494684</v>
      </c>
      <c r="D143" s="13"/>
      <c r="E143" s="13">
        <v>238099</v>
      </c>
      <c r="F143" s="13"/>
      <c r="G143" s="13">
        <v>104763</v>
      </c>
      <c r="H143" s="13"/>
      <c r="I143" s="13">
        <v>0</v>
      </c>
      <c r="J143" s="13"/>
      <c r="K143" s="13">
        <v>151822</v>
      </c>
      <c r="L143" s="13"/>
      <c r="M143" s="13">
        <v>0</v>
      </c>
      <c r="N143" s="13"/>
      <c r="O143" s="13">
        <v>0</v>
      </c>
      <c r="P143" s="13"/>
      <c r="Q143" s="13"/>
      <c r="R143" s="13"/>
      <c r="S143" s="13"/>
    </row>
    <row r="144" spans="1:19" s="16" customFormat="1" ht="13.5" customHeight="1">
      <c r="A144" s="13" t="s">
        <v>54</v>
      </c>
      <c r="B144" s="14"/>
      <c r="C144" s="13">
        <f t="shared" si="3"/>
        <v>652</v>
      </c>
      <c r="D144" s="13"/>
      <c r="E144" s="13">
        <v>0</v>
      </c>
      <c r="F144" s="13"/>
      <c r="G144" s="13">
        <v>0</v>
      </c>
      <c r="H144" s="13"/>
      <c r="I144" s="13">
        <v>0</v>
      </c>
      <c r="J144" s="13"/>
      <c r="K144" s="13">
        <v>652</v>
      </c>
      <c r="L144" s="13"/>
      <c r="M144" s="13">
        <v>0</v>
      </c>
      <c r="N144" s="13"/>
      <c r="O144" s="13">
        <v>0</v>
      </c>
      <c r="P144" s="13"/>
      <c r="Q144" s="13"/>
      <c r="R144" s="13"/>
      <c r="S144" s="13"/>
    </row>
    <row r="145" spans="1:19" s="16" customFormat="1" ht="13.5" customHeight="1">
      <c r="A145" s="13" t="s">
        <v>56</v>
      </c>
      <c r="B145" s="14"/>
      <c r="C145" s="15">
        <f t="shared" si="3"/>
        <v>66396</v>
      </c>
      <c r="D145" s="13"/>
      <c r="E145" s="15">
        <v>42260</v>
      </c>
      <c r="F145" s="13"/>
      <c r="G145" s="15">
        <v>17541</v>
      </c>
      <c r="H145" s="13"/>
      <c r="I145" s="15">
        <v>4252</v>
      </c>
      <c r="J145" s="13"/>
      <c r="K145" s="15">
        <v>2343</v>
      </c>
      <c r="L145" s="13"/>
      <c r="M145" s="15">
        <v>0</v>
      </c>
      <c r="N145" s="13"/>
      <c r="O145" s="15">
        <v>0</v>
      </c>
      <c r="P145" s="13"/>
      <c r="Q145" s="13"/>
      <c r="R145" s="13"/>
      <c r="S145" s="13"/>
    </row>
    <row r="146" spans="1:19" s="16" customFormat="1" ht="13.5" customHeight="1">
      <c r="A146" s="13"/>
      <c r="B146" s="14"/>
      <c r="C146" s="13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3"/>
      <c r="Q146" s="13"/>
      <c r="R146" s="13"/>
      <c r="S146" s="13"/>
    </row>
    <row r="147" spans="1:19" s="16" customFormat="1" ht="13.5" customHeight="1">
      <c r="A147" s="13" t="s">
        <v>39</v>
      </c>
      <c r="B147" s="14" t="s">
        <v>3</v>
      </c>
      <c r="C147" s="15">
        <f>SUM(E147:O147)</f>
        <v>3294600</v>
      </c>
      <c r="D147" s="13"/>
      <c r="E147" s="15">
        <f>SUM(E133:E145)</f>
        <v>1710592</v>
      </c>
      <c r="F147" s="13"/>
      <c r="G147" s="15">
        <f>SUM(G133:G145)</f>
        <v>677257</v>
      </c>
      <c r="H147" s="13"/>
      <c r="I147" s="15">
        <f>SUM(I133:I145)</f>
        <v>48174</v>
      </c>
      <c r="J147" s="13"/>
      <c r="K147" s="15">
        <f>SUM(K133:K145)</f>
        <v>838602</v>
      </c>
      <c r="L147" s="13"/>
      <c r="M147" s="15">
        <f>SUM(M133:M145)</f>
        <v>19975</v>
      </c>
      <c r="N147" s="13"/>
      <c r="O147" s="15">
        <f>SUM(O133:O145)</f>
        <v>0</v>
      </c>
      <c r="P147" s="13"/>
      <c r="Q147" s="13"/>
      <c r="R147" s="13"/>
      <c r="S147" s="13"/>
    </row>
    <row r="148" spans="1:19" s="16" customFormat="1" ht="13.5" customHeight="1">
      <c r="A148" s="13"/>
      <c r="B148" s="14" t="s">
        <v>3</v>
      </c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</row>
    <row r="149" spans="1:19" s="16" customFormat="1" ht="13.5" customHeight="1">
      <c r="A149" s="13" t="s">
        <v>8</v>
      </c>
      <c r="B149" s="14" t="s">
        <v>3</v>
      </c>
      <c r="C149" s="13"/>
      <c r="D149" s="13"/>
      <c r="E149" s="13" t="s">
        <v>0</v>
      </c>
      <c r="F149" s="13"/>
      <c r="G149" s="13" t="s">
        <v>0</v>
      </c>
      <c r="H149" s="13"/>
      <c r="I149" s="13" t="s">
        <v>0</v>
      </c>
      <c r="J149" s="13"/>
      <c r="K149" s="13" t="s">
        <v>0</v>
      </c>
      <c r="L149" s="13"/>
      <c r="M149" s="13" t="s">
        <v>0</v>
      </c>
      <c r="N149" s="13"/>
      <c r="O149" s="13" t="s">
        <v>0</v>
      </c>
      <c r="P149" s="13"/>
      <c r="Q149" s="13"/>
      <c r="R149" s="13"/>
      <c r="S149" s="13"/>
    </row>
    <row r="150" spans="1:19" s="16" customFormat="1" ht="13.5" customHeight="1">
      <c r="A150" s="13" t="s">
        <v>120</v>
      </c>
      <c r="B150" s="14"/>
      <c r="C150" s="29">
        <f>SUM(E150:O150)</f>
        <v>1814775</v>
      </c>
      <c r="D150" s="17"/>
      <c r="E150" s="29">
        <v>51350</v>
      </c>
      <c r="F150" s="17"/>
      <c r="G150" s="29">
        <v>22577</v>
      </c>
      <c r="H150" s="17"/>
      <c r="I150" s="29">
        <v>0</v>
      </c>
      <c r="J150" s="17"/>
      <c r="K150" s="29">
        <v>1740848</v>
      </c>
      <c r="L150" s="17"/>
      <c r="M150" s="29">
        <v>0</v>
      </c>
      <c r="N150" s="17"/>
      <c r="O150" s="29">
        <v>0</v>
      </c>
      <c r="P150" s="13"/>
      <c r="Q150" s="13"/>
      <c r="R150" s="13"/>
      <c r="S150" s="13"/>
    </row>
    <row r="151" spans="1:19" s="16" customFormat="1" ht="13.5" customHeight="1">
      <c r="A151" s="13"/>
      <c r="B151" s="14"/>
      <c r="C151" s="13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3"/>
      <c r="Q151" s="13"/>
      <c r="R151" s="13"/>
      <c r="S151" s="13"/>
    </row>
    <row r="152" spans="1:19" s="16" customFormat="1" ht="13.5" customHeight="1">
      <c r="A152" s="13" t="s">
        <v>40</v>
      </c>
      <c r="B152" s="14" t="s">
        <v>3</v>
      </c>
      <c r="C152" s="15">
        <f>SUM(E152:O152)</f>
        <v>1814776</v>
      </c>
      <c r="D152" s="13"/>
      <c r="E152" s="15">
        <f>SUM(E150:E150)</f>
        <v>51350</v>
      </c>
      <c r="F152" s="13"/>
      <c r="G152" s="15">
        <f>SUM(G150:G150)</f>
        <v>22577</v>
      </c>
      <c r="H152" s="13"/>
      <c r="I152" s="15">
        <f>SUM(I150:I150)</f>
        <v>0</v>
      </c>
      <c r="J152" s="13"/>
      <c r="K152" s="15">
        <v>1740849</v>
      </c>
      <c r="L152" s="13"/>
      <c r="M152" s="15">
        <f>SUM(M150:M150)</f>
        <v>0</v>
      </c>
      <c r="N152" s="13"/>
      <c r="O152" s="15">
        <f>SUM(O150:O150)</f>
        <v>0</v>
      </c>
      <c r="P152" s="13"/>
      <c r="Q152" s="13"/>
      <c r="R152" s="13"/>
      <c r="S152" s="13"/>
    </row>
    <row r="153" spans="1:19" s="16" customFormat="1" ht="13.5" customHeight="1">
      <c r="A153" s="13"/>
      <c r="B153" s="14" t="s">
        <v>3</v>
      </c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</row>
    <row r="154" spans="1:19" s="16" customFormat="1" ht="13.5" customHeight="1">
      <c r="A154" s="13" t="s">
        <v>74</v>
      </c>
      <c r="B154" s="14" t="s">
        <v>3</v>
      </c>
      <c r="C154" s="15">
        <f>SUM(E154:O154)</f>
        <v>43482755</v>
      </c>
      <c r="D154" s="19"/>
      <c r="E154" s="26">
        <f>SUM(E96+E102+E130+E147+E152)</f>
        <v>13403112</v>
      </c>
      <c r="F154" s="19"/>
      <c r="G154" s="26">
        <f>SUM(G96+G102+G130+G147+G152)</f>
        <v>5265925</v>
      </c>
      <c r="H154" s="19"/>
      <c r="I154" s="26">
        <f>SUM(I96+I102+I130+I147+I152)</f>
        <v>355160</v>
      </c>
      <c r="J154" s="19"/>
      <c r="K154" s="26">
        <f>SUM(K96+K102+K130+K147+K152)</f>
        <v>15233550</v>
      </c>
      <c r="L154" s="19"/>
      <c r="M154" s="26">
        <f>SUM(M96+M102+M130+M147+M152)</f>
        <v>1245915</v>
      </c>
      <c r="N154" s="19"/>
      <c r="O154" s="26">
        <f>SUM(O96+O102+O130+O147+O152)</f>
        <v>7979093</v>
      </c>
      <c r="P154" s="13"/>
      <c r="Q154" s="13"/>
      <c r="R154" s="13"/>
      <c r="S154" s="13"/>
    </row>
    <row r="155" spans="1:19" s="16" customFormat="1" ht="13.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</row>
    <row r="156" spans="1:19" s="16" customFormat="1" ht="13.5">
      <c r="A156" s="13" t="s">
        <v>75</v>
      </c>
      <c r="B156" s="13"/>
      <c r="C156" s="18">
        <f>SUM(E156:O156)</f>
        <v>43482755</v>
      </c>
      <c r="D156" s="17"/>
      <c r="E156" s="18">
        <f>E154</f>
        <v>13403112</v>
      </c>
      <c r="F156" s="17"/>
      <c r="G156" s="18">
        <f>G154</f>
        <v>5265925</v>
      </c>
      <c r="H156" s="17"/>
      <c r="I156" s="18">
        <f>I154</f>
        <v>355160</v>
      </c>
      <c r="J156" s="17"/>
      <c r="K156" s="18">
        <f>K154</f>
        <v>15233550</v>
      </c>
      <c r="L156" s="17"/>
      <c r="M156" s="18">
        <f>M154</f>
        <v>1245915</v>
      </c>
      <c r="N156" s="17"/>
      <c r="O156" s="18">
        <f>O154</f>
        <v>7979093</v>
      </c>
      <c r="P156" s="13"/>
      <c r="Q156" s="13"/>
      <c r="R156" s="13"/>
      <c r="S156" s="13"/>
    </row>
    <row r="157" spans="1:19" s="16" customFormat="1" ht="13.5">
      <c r="A157" s="13"/>
      <c r="B157" s="13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3"/>
      <c r="Q157" s="13"/>
      <c r="R157" s="13"/>
      <c r="S157" s="13"/>
    </row>
    <row r="158" spans="1:19" s="16" customFormat="1" ht="13.5">
      <c r="A158" s="13" t="s">
        <v>47</v>
      </c>
      <c r="B158" s="13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3"/>
      <c r="Q158" s="13"/>
      <c r="R158" s="13"/>
      <c r="S158" s="13"/>
    </row>
    <row r="159" spans="1:19" s="16" customFormat="1" ht="13.5">
      <c r="A159" s="13" t="s">
        <v>48</v>
      </c>
      <c r="B159" s="13"/>
      <c r="C159" s="18">
        <f>SUM(E159:O159)</f>
        <v>1576840</v>
      </c>
      <c r="D159" s="17"/>
      <c r="E159" s="18">
        <v>196743</v>
      </c>
      <c r="F159" s="17"/>
      <c r="G159" s="18">
        <v>80837</v>
      </c>
      <c r="H159" s="17"/>
      <c r="I159" s="18">
        <v>0</v>
      </c>
      <c r="J159" s="17"/>
      <c r="K159" s="18">
        <v>1292699</v>
      </c>
      <c r="L159" s="17"/>
      <c r="M159" s="18">
        <v>6561</v>
      </c>
      <c r="N159" s="17"/>
      <c r="O159" s="18">
        <v>0</v>
      </c>
      <c r="P159" s="13"/>
      <c r="Q159" s="13"/>
      <c r="R159" s="13"/>
      <c r="S159" s="13"/>
    </row>
    <row r="160" spans="1:19" s="16" customFormat="1" ht="13.5">
      <c r="A160" s="13"/>
      <c r="B160" s="13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3"/>
      <c r="Q160" s="13"/>
      <c r="R160" s="13"/>
      <c r="S160" s="13"/>
    </row>
    <row r="161" spans="1:19" s="16" customFormat="1" ht="13.5">
      <c r="A161" s="13" t="s">
        <v>59</v>
      </c>
      <c r="B161" s="13"/>
      <c r="C161" s="18">
        <f>SUM(E161:O161)</f>
        <v>1576840</v>
      </c>
      <c r="D161" s="17"/>
      <c r="E161" s="18">
        <f>SUM(E159:E160)</f>
        <v>196743</v>
      </c>
      <c r="F161" s="17"/>
      <c r="G161" s="18">
        <f>SUM(G159:G160)</f>
        <v>80837</v>
      </c>
      <c r="H161" s="17"/>
      <c r="I161" s="18">
        <f>SUM(I159:I160)</f>
        <v>0</v>
      </c>
      <c r="J161" s="17"/>
      <c r="K161" s="18">
        <f>SUM(K159:K160)</f>
        <v>1292699</v>
      </c>
      <c r="L161" s="17"/>
      <c r="M161" s="18">
        <f>SUM(M159:M160)</f>
        <v>6561</v>
      </c>
      <c r="N161" s="17"/>
      <c r="O161" s="18">
        <f>SUM(O159:O160)</f>
        <v>0</v>
      </c>
      <c r="P161" s="13"/>
      <c r="Q161" s="13"/>
      <c r="R161" s="13"/>
      <c r="S161" s="13"/>
    </row>
    <row r="162" spans="1:19" s="16" customFormat="1" ht="13.5">
      <c r="A162" s="13"/>
      <c r="B162" s="13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3"/>
      <c r="Q162" s="13"/>
      <c r="R162" s="13"/>
      <c r="S162" s="13"/>
    </row>
    <row r="163" spans="1:19" s="16" customFormat="1" ht="14.25" thickBot="1">
      <c r="A163" s="13" t="s">
        <v>60</v>
      </c>
      <c r="B163" s="13"/>
      <c r="C163" s="28">
        <f>SUM(E163:O163)</f>
        <v>45059595</v>
      </c>
      <c r="D163" s="19"/>
      <c r="E163" s="27">
        <f>E156+E161</f>
        <v>13599855</v>
      </c>
      <c r="F163" s="19"/>
      <c r="G163" s="27">
        <f>G156+G161</f>
        <v>5346762</v>
      </c>
      <c r="H163" s="19"/>
      <c r="I163" s="27">
        <f>I156+I161</f>
        <v>355160</v>
      </c>
      <c r="J163" s="19"/>
      <c r="K163" s="27">
        <f>K156+K161</f>
        <v>16526249</v>
      </c>
      <c r="L163" s="19"/>
      <c r="M163" s="27">
        <f>M156+M161</f>
        <v>1252476</v>
      </c>
      <c r="N163" s="19"/>
      <c r="O163" s="27">
        <f>O156+O161</f>
        <v>7979093</v>
      </c>
      <c r="P163" s="13"/>
      <c r="Q163" s="13"/>
      <c r="R163" s="13"/>
      <c r="S163" s="13"/>
    </row>
    <row r="164" spans="1:19" s="32" customFormat="1" ht="14.25" thickTop="1">
      <c r="A164" s="31"/>
      <c r="B164" s="31"/>
      <c r="C164" s="31">
        <v>45059594.73</v>
      </c>
      <c r="D164" s="31"/>
      <c r="E164" s="31">
        <v>13599854.88</v>
      </c>
      <c r="F164" s="31"/>
      <c r="G164" s="31">
        <v>5346761.87</v>
      </c>
      <c r="H164" s="31"/>
      <c r="I164" s="31">
        <v>355159.94</v>
      </c>
      <c r="J164" s="31"/>
      <c r="K164" s="31">
        <v>16526249.22</v>
      </c>
      <c r="L164" s="31"/>
      <c r="M164" s="31">
        <v>1252476.04</v>
      </c>
      <c r="N164" s="31"/>
      <c r="O164" s="31">
        <v>7979092.78</v>
      </c>
      <c r="P164" s="31"/>
      <c r="Q164" s="31"/>
      <c r="R164" s="31"/>
      <c r="S164" s="31"/>
    </row>
    <row r="165" spans="1:19" s="23" customFormat="1" ht="13.5">
      <c r="A165" s="12"/>
      <c r="B165" s="12"/>
      <c r="C165" s="12">
        <f>C164-C163</f>
        <v>-0.27000000327825546</v>
      </c>
      <c r="D165" s="12"/>
      <c r="E165" s="12">
        <f>E164-E163</f>
        <v>-0.11999999918043613</v>
      </c>
      <c r="F165" s="12"/>
      <c r="G165" s="12">
        <f>G164-G163</f>
        <v>-0.1299999998882413</v>
      </c>
      <c r="H165" s="12"/>
      <c r="I165" s="12">
        <f>I164-I163</f>
        <v>-0.059999999997671694</v>
      </c>
      <c r="J165" s="12"/>
      <c r="K165" s="12">
        <f>K164-K163</f>
        <v>0.22000000067055225</v>
      </c>
      <c r="L165" s="12"/>
      <c r="M165" s="12">
        <f>M164-M163</f>
        <v>0.0400000000372529</v>
      </c>
      <c r="N165" s="12"/>
      <c r="O165" s="12">
        <f>O164-O163</f>
        <v>-0.21999999973922968</v>
      </c>
      <c r="P165" s="12"/>
      <c r="Q165" s="12"/>
      <c r="R165" s="12"/>
      <c r="S165" s="12"/>
    </row>
    <row r="166" spans="1:19" s="23" customFormat="1" ht="13.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s="23" customFormat="1" ht="13.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s="23" customFormat="1" ht="13.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s="23" customFormat="1" ht="13.5">
      <c r="A169" s="22" t="s">
        <v>0</v>
      </c>
      <c r="C169" s="22"/>
      <c r="D169" s="22"/>
      <c r="E169" s="2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s="23" customFormat="1" ht="13.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s="23" customFormat="1" ht="13.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s="23" customFormat="1" ht="13.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s="23" customFormat="1" ht="13.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s="23" customFormat="1" ht="13.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96" spans="1:19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</sheetData>
  <sheetProtection/>
  <mergeCells count="5">
    <mergeCell ref="C3:N3"/>
    <mergeCell ref="C2:O2"/>
    <mergeCell ref="C4:O4"/>
    <mergeCell ref="C5:O5"/>
    <mergeCell ref="A2:A5"/>
  </mergeCells>
  <conditionalFormatting sqref="A56:O57 A9:O53 A60:O74 A76:O117 A123:O163 A119:O121">
    <cfRule type="expression" priority="13" dxfId="0" stopIfTrue="1">
      <formula>MOD(ROW(),2)=1</formula>
    </cfRule>
  </conditionalFormatting>
  <conditionalFormatting sqref="A59:O59">
    <cfRule type="expression" priority="9" dxfId="0" stopIfTrue="1">
      <formula>MOD(ROW(),2)=1</formula>
    </cfRule>
  </conditionalFormatting>
  <conditionalFormatting sqref="A54:O55">
    <cfRule type="expression" priority="7" dxfId="0" stopIfTrue="1">
      <formula>MOD(ROW(),2)=1</formula>
    </cfRule>
  </conditionalFormatting>
  <conditionalFormatting sqref="A75:O75">
    <cfRule type="expression" priority="5" dxfId="0" stopIfTrue="1">
      <formula>MOD(ROW(),2)=1</formula>
    </cfRule>
  </conditionalFormatting>
  <conditionalFormatting sqref="A58:O58">
    <cfRule type="expression" priority="3" dxfId="0" stopIfTrue="1">
      <formula>MOD(ROW(),2)=1</formula>
    </cfRule>
  </conditionalFormatting>
  <conditionalFormatting sqref="A122:O122">
    <cfRule type="expression" priority="2" dxfId="0" stopIfTrue="1">
      <formula>MOD(ROW(),2)=1</formula>
    </cfRule>
  </conditionalFormatting>
  <conditionalFormatting sqref="A118:O118">
    <cfRule type="expression" priority="1" dxfId="0" stopIfTrue="1">
      <formula>MOD(ROW(),2)=1</formula>
    </cfRule>
  </conditionalFormatting>
  <printOptions horizontalCentered="1"/>
  <pageMargins left="0.25" right="0.25" top="0.25" bottom="0.5" header="0.3" footer="0.3"/>
  <pageSetup fitToHeight="0" fitToWidth="1" horizontalDpi="600" verticalDpi="600" orientation="landscape" r:id="rId2"/>
  <headerFooter alignWithMargins="0">
    <oddFooter>&amp;R&amp;"Goudy Old Style,Regular"&amp;10Page &amp;P of &amp;N</oddFooter>
  </headerFooter>
  <ignoredErrors>
    <ignoredError sqref="G9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Jen</cp:lastModifiedBy>
  <cp:lastPrinted>2017-09-13T14:45:21Z</cp:lastPrinted>
  <dcterms:created xsi:type="dcterms:W3CDTF">2018-08-20T20:17:07Z</dcterms:created>
  <dcterms:modified xsi:type="dcterms:W3CDTF">2018-11-14T14:43:02Z</dcterms:modified>
  <cp:category/>
  <cp:version/>
  <cp:contentType/>
  <cp:contentStatus/>
</cp:coreProperties>
</file>